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210" windowWidth="25230" windowHeight="11295" activeTab="3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2">'Gifts and hospitality received'!$A$1:$E$25</definedName>
    <definedName name="_xlnm.Print_Area" localSheetId="1">'Hospitality provided'!$A$1:$E$39</definedName>
    <definedName name="_xlnm.Print_Area" localSheetId="3">Other!$A$1:$E$40</definedName>
    <definedName name="_xlnm.Print_Area" localSheetId="0">Travel!$A$1:$H$198</definedName>
  </definedNames>
  <calcPr calcId="145621"/>
</workbook>
</file>

<file path=xl/calcChain.xml><?xml version="1.0" encoding="utf-8"?>
<calcChain xmlns="http://schemas.openxmlformats.org/spreadsheetml/2006/main">
  <c r="B159" i="1" l="1"/>
  <c r="B178" i="1"/>
  <c r="B30" i="1"/>
  <c r="B158" i="1" l="1"/>
  <c r="B157" i="1"/>
  <c r="B156" i="1"/>
  <c r="B188" i="1" l="1"/>
  <c r="B185" i="1"/>
  <c r="B125" i="1"/>
  <c r="B40" i="1"/>
  <c r="B71" i="1" s="1"/>
  <c r="B8" i="1"/>
  <c r="B190" i="1" l="1"/>
  <c r="E2" i="4"/>
  <c r="E2" i="3"/>
  <c r="E2" i="2"/>
  <c r="B161" i="1"/>
  <c r="B9" i="1"/>
  <c r="B12" i="1" l="1"/>
  <c r="B192" i="1" s="1"/>
</calcChain>
</file>

<file path=xl/sharedStrings.xml><?xml version="1.0" encoding="utf-8"?>
<sst xmlns="http://schemas.openxmlformats.org/spreadsheetml/2006/main" count="518" uniqueCount="142">
  <si>
    <t>Name of organisation</t>
  </si>
  <si>
    <t>Health and Disability Commissioner</t>
  </si>
  <si>
    <t>Name of Chief Executive</t>
  </si>
  <si>
    <t>Anthony Hill</t>
  </si>
  <si>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</si>
  <si>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</si>
  <si>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</si>
  <si>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</si>
  <si>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</si>
  <si>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</si>
  <si>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</si>
  <si>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</si>
  <si>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</si>
  <si>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</si>
  <si>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 xml:space="preserve">Purpose (eg, visiting district offices ...) </t>
  </si>
  <si>
    <t>Nature (eg, hotel costs, travel, etc)</t>
  </si>
  <si>
    <t>Working in Auckland Office</t>
  </si>
  <si>
    <t>Air Travel</t>
  </si>
  <si>
    <t>Auckland</t>
  </si>
  <si>
    <t>Wellington</t>
  </si>
  <si>
    <t>Taxi</t>
  </si>
  <si>
    <t>Total Travel Paid Credit Card</t>
  </si>
  <si>
    <t>Domestic Travel</t>
  </si>
  <si>
    <t>non-Credit Card expenses</t>
  </si>
  <si>
    <t>TOTAL Air Travel</t>
  </si>
  <si>
    <t>Accommodation</t>
  </si>
  <si>
    <t>Total Taxi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</si>
  <si>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</si>
  <si>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</si>
  <si>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</si>
  <si>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</si>
  <si>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</si>
  <si>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</si>
  <si>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</si>
  <si>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</si>
  <si>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</si>
  <si>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</si>
  <si>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</si>
  <si>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</si>
  <si>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</si>
  <si>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Other</t>
  </si>
  <si>
    <t>Amount (NZ$)</t>
  </si>
  <si>
    <t xml:space="preserve">Purpose (eg, farewell for long-serving staff members) </t>
  </si>
  <si>
    <t>Location</t>
  </si>
  <si>
    <t>Auckland/Wellington</t>
  </si>
  <si>
    <t xml:space="preserve">Total Accommodation </t>
  </si>
  <si>
    <t>Accommodation + Meals (one night)</t>
  </si>
  <si>
    <t>Accommodation + Meals (two nights)</t>
  </si>
  <si>
    <t xml:space="preserve">Working in Auckland Office </t>
  </si>
  <si>
    <t>Christchurch</t>
  </si>
  <si>
    <t>Sub-Total</t>
  </si>
  <si>
    <t>Travel Date</t>
  </si>
  <si>
    <t>Destination</t>
  </si>
  <si>
    <t xml:space="preserve">From </t>
  </si>
  <si>
    <t>Bank fee</t>
  </si>
  <si>
    <t>* include items such as meals, tickets to events, gifts from overseas counterparts, travel or accommodation (including that accepted by immediate family members).</t>
  </si>
  <si>
    <t>Practising certificate</t>
  </si>
  <si>
    <t>Total other expenses for the 12-month period</t>
  </si>
  <si>
    <t>1 July 2015 - 30 June 2016</t>
  </si>
  <si>
    <t>27/04/2016</t>
  </si>
  <si>
    <t>30/03/2016</t>
  </si>
  <si>
    <t>07/04/2016</t>
  </si>
  <si>
    <t>Airfare</t>
  </si>
  <si>
    <t>London</t>
  </si>
  <si>
    <t>Registration fee</t>
  </si>
  <si>
    <t>31/07/2015</t>
  </si>
  <si>
    <t>31/08/2015</t>
  </si>
  <si>
    <t>30/09/2015</t>
  </si>
  <si>
    <t>29/02/2016</t>
  </si>
  <si>
    <t>31/05/2016</t>
  </si>
  <si>
    <t xml:space="preserve">Wellington </t>
  </si>
  <si>
    <t>Hamilton</t>
  </si>
  <si>
    <t>Tauranga,Auckland</t>
  </si>
  <si>
    <t>Accommodation  (one night)</t>
  </si>
  <si>
    <t>Accommodation  (two nights)</t>
  </si>
  <si>
    <t xml:space="preserve">Meals working in Akl Office </t>
  </si>
  <si>
    <t>01/11/2015</t>
  </si>
  <si>
    <t>30/11/2015</t>
  </si>
  <si>
    <t>07/12/2015</t>
  </si>
  <si>
    <t>29/01/2016</t>
  </si>
  <si>
    <t>31/03/2016</t>
  </si>
  <si>
    <t>29/04/2016</t>
  </si>
  <si>
    <t>Airport bus</t>
  </si>
  <si>
    <t>Legalwise Seminar</t>
  </si>
  <si>
    <t>Rental Car</t>
  </si>
  <si>
    <t>Charger</t>
  </si>
  <si>
    <t>Carparking</t>
  </si>
  <si>
    <t>Parking</t>
  </si>
  <si>
    <t>Total Parking</t>
  </si>
  <si>
    <t>Rental Vehicles &amp; Mileage</t>
  </si>
  <si>
    <t>Total Rental Vehicle &amp; Mileage</t>
  </si>
  <si>
    <t>Mobile phone - earphones</t>
  </si>
  <si>
    <t>Airport transfers</t>
  </si>
  <si>
    <t>Accommodation  (One nights)</t>
  </si>
  <si>
    <t>Euro 223.50 Accommodation Conference UK Anthony Hill</t>
  </si>
  <si>
    <t>Meeting CDHB CE and executive staff</t>
  </si>
  <si>
    <t>Presentation to Rural Hospital doctors</t>
  </si>
  <si>
    <t>Attending Model of Care Open Day - Midlands Health Network</t>
  </si>
  <si>
    <t xml:space="preserve">Attending funeral </t>
  </si>
  <si>
    <t>Opening Speaker at EPSM Conference</t>
  </si>
  <si>
    <t>Venue Carparking</t>
  </si>
  <si>
    <t>Presenting at Conference on Statistics, Science and Public Policy (UK)</t>
  </si>
  <si>
    <t xml:space="preserve">Taxi to accommodation (UK) </t>
  </si>
  <si>
    <t>Meal allowance</t>
  </si>
  <si>
    <t xml:space="preserve">Conference Accommodation (UK) </t>
  </si>
  <si>
    <t xml:space="preserve">UK Conference Registration </t>
  </si>
  <si>
    <t>GBP38 return to Heathrow Airport Conference UK Anthony Hill</t>
  </si>
  <si>
    <t>Meal Allowance 3 days Conference travel UK Anthony Hill</t>
  </si>
  <si>
    <t xml:space="preserve">Working in Auckland Office (two trips paid) </t>
  </si>
  <si>
    <t>Hong Kong</t>
  </si>
  <si>
    <t>Flight to Hamilton - visit to Waikato Hospital</t>
  </si>
  <si>
    <t>Attending Model of Care Open Day - Midlands Health network (Hamilton)</t>
  </si>
  <si>
    <t xml:space="preserve">Bus Tickets x 25 (Corporate book 1 way tickets) </t>
  </si>
  <si>
    <t>Travel from Airport to Auckland Office</t>
  </si>
  <si>
    <t>Visit to Canterbury DHB</t>
  </si>
  <si>
    <t xml:space="preserve">Dinner with adviser </t>
  </si>
  <si>
    <t>Breakfast at hotel</t>
  </si>
  <si>
    <t>Airport parking</t>
  </si>
  <si>
    <t>Attending HQSC Board meeting (Christchurch)</t>
  </si>
  <si>
    <t>Dropping interview panel member to airport</t>
  </si>
  <si>
    <t>Airport carparking</t>
  </si>
  <si>
    <t>Welcome Deputy Commissioner to Auckland Office</t>
  </si>
  <si>
    <t>Welcome Deputy Commissioner to Auckland Office (DC parking)</t>
  </si>
  <si>
    <t>Working in Auckland Office (3 days)</t>
  </si>
  <si>
    <t xml:space="preserve">Taxi </t>
  </si>
  <si>
    <t>Working in Auckland Office (2 days)</t>
  </si>
  <si>
    <t>Working in Auckland Office (fee to change date of ticket)</t>
  </si>
  <si>
    <t>Change of ticket fee</t>
  </si>
  <si>
    <t xml:space="preserve">Auckland + Wellington </t>
  </si>
  <si>
    <t>I/V Panel member accommodation-Dep Commissioners interviews</t>
  </si>
  <si>
    <t>Training/ CPD</t>
  </si>
  <si>
    <t xml:space="preserve">Presentation to Otago University </t>
  </si>
  <si>
    <t>Handsfree ability needed</t>
  </si>
  <si>
    <t>Working in Auckland Office (flight and change fee)</t>
  </si>
  <si>
    <t>Book voucher</t>
  </si>
  <si>
    <t>Victoria University</t>
  </si>
  <si>
    <t>Foreign Currency for travel expenses/incidentals</t>
  </si>
  <si>
    <t>Travel from Waikato DHB to Auckland Office (no flights available)</t>
  </si>
  <si>
    <t>Meals On route to UK conf (and return)</t>
  </si>
  <si>
    <t>Accomodation enroute to UK conf (and return)</t>
  </si>
  <si>
    <t xml:space="preserve">Taxi in HK  On route to UK conf (and return) </t>
  </si>
  <si>
    <t>Attending funeral in Waikato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</si>
</sst>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0,000.00"/>
    <numFmt numFmtId="166" formatCode="000.00"/>
    <numFmt numFmtId="167" formatCode="00.00"/>
    <numFmt numFmtId="168" formatCode="#,##0.00_ ;[Red]\-#,##0.00\ "/>
  </numFmts>
  <fonts count="5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62"/>
      <name val="Cambria"/>
      <family val="1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.8000000000000007"/>
      <color rgb="FF000000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25"/>
      <name val="Arial"/>
      <family val="2"/>
    </font>
    <font>
      <sz val="8.2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18" fillId="13" borderId="0" applyNumberFormat="0" applyBorder="0" applyAlignment="0" applyProtection="0"/>
    <xf numFmtId="0" fontId="22" fillId="14" borderId="1" applyNumberFormat="0" applyAlignment="0" applyProtection="0"/>
    <xf numFmtId="0" fontId="24" fillId="15" borderId="2" applyNumberFormat="0" applyAlignment="0" applyProtection="0"/>
    <xf numFmtId="0" fontId="26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0" fillId="6" borderId="1" applyNumberFormat="0" applyAlignment="0" applyProtection="0"/>
    <xf numFmtId="0" fontId="23" fillId="0" borderId="6" applyNumberFormat="0" applyFill="0" applyAlignment="0" applyProtection="0"/>
    <xf numFmtId="0" fontId="19" fillId="6" borderId="0" applyNumberFormat="0" applyBorder="0" applyAlignment="0" applyProtection="0"/>
    <xf numFmtId="0" fontId="12" fillId="4" borderId="7" applyNumberFormat="0" applyFont="0" applyAlignment="0" applyProtection="0"/>
    <xf numFmtId="0" fontId="21" fillId="14" borderId="8" applyNumberFormat="0" applyAlignment="0" applyProtection="0"/>
    <xf numFmtId="0" fontId="13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41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4" borderId="29" applyNumberFormat="0" applyAlignment="0" applyProtection="0"/>
    <xf numFmtId="0" fontId="45" fillId="25" borderId="30" applyNumberFormat="0" applyAlignment="0" applyProtection="0"/>
    <xf numFmtId="0" fontId="46" fillId="25" borderId="29" applyNumberFormat="0" applyAlignment="0" applyProtection="0"/>
    <xf numFmtId="0" fontId="47" fillId="0" borderId="31" applyNumberFormat="0" applyFill="0" applyAlignment="0" applyProtection="0"/>
    <xf numFmtId="0" fontId="48" fillId="26" borderId="32" applyNumberFormat="0" applyAlignment="0" applyProtection="0"/>
    <xf numFmtId="0" fontId="49" fillId="0" borderId="0" applyNumberFormat="0" applyFill="0" applyBorder="0" applyAlignment="0" applyProtection="0"/>
    <xf numFmtId="0" fontId="3" fillId="27" borderId="33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34" applyNumberFormat="0" applyFill="0" applyAlignment="0" applyProtection="0"/>
    <xf numFmtId="0" fontId="5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52" fillId="51" borderId="0" applyNumberFormat="0" applyBorder="0" applyAlignment="0" applyProtection="0"/>
    <xf numFmtId="0" fontId="2" fillId="0" borderId="0"/>
    <xf numFmtId="0" fontId="2" fillId="27" borderId="33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6" fillId="0" borderId="0"/>
    <xf numFmtId="0" fontId="1" fillId="0" borderId="0"/>
    <xf numFmtId="0" fontId="1" fillId="27" borderId="33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6" fillId="0" borderId="0"/>
    <xf numFmtId="0" fontId="1" fillId="0" borderId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27" borderId="33" applyNumberFormat="0" applyFont="0" applyAlignment="0" applyProtection="0"/>
  </cellStyleXfs>
  <cellXfs count="246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6" fillId="17" borderId="1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18" borderId="0" xfId="0" applyFont="1" applyFill="1" applyBorder="1" applyAlignment="1">
      <alignment wrapText="1"/>
    </xf>
    <xf numFmtId="0" fontId="6" fillId="18" borderId="12" xfId="0" applyFont="1" applyFill="1" applyBorder="1" applyAlignment="1">
      <alignment wrapText="1"/>
    </xf>
    <xf numFmtId="0" fontId="7" fillId="18" borderId="12" xfId="0" applyFont="1" applyFill="1" applyBorder="1" applyAlignment="1">
      <alignment wrapText="1"/>
    </xf>
    <xf numFmtId="0" fontId="7" fillId="17" borderId="11" xfId="0" applyFont="1" applyFill="1" applyBorder="1" applyAlignment="1">
      <alignment wrapText="1"/>
    </xf>
    <xf numFmtId="0" fontId="7" fillId="17" borderId="12" xfId="0" applyFont="1" applyFill="1" applyBorder="1" applyAlignment="1">
      <alignment wrapText="1"/>
    </xf>
    <xf numFmtId="0" fontId="6" fillId="17" borderId="1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19" borderId="11" xfId="0" applyFill="1" applyBorder="1" applyAlignment="1"/>
    <xf numFmtId="0" fontId="0" fillId="19" borderId="11" xfId="0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8" fillId="0" borderId="14" xfId="0" applyFont="1" applyBorder="1" applyAlignment="1">
      <alignment vertical="top" wrapText="1"/>
    </xf>
    <xf numFmtId="0" fontId="5" fillId="0" borderId="15" xfId="0" applyFont="1" applyBorder="1" applyAlignment="1">
      <alignment wrapText="1"/>
    </xf>
    <xf numFmtId="0" fontId="6" fillId="18" borderId="16" xfId="0" applyFont="1" applyFill="1" applyBorder="1" applyAlignment="1">
      <alignment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16" xfId="0" applyBorder="1" applyAlignment="1">
      <alignment wrapText="1"/>
    </xf>
    <xf numFmtId="0" fontId="6" fillId="18" borderId="15" xfId="0" applyFont="1" applyFill="1" applyBorder="1" applyAlignment="1">
      <alignment wrapText="1"/>
    </xf>
    <xf numFmtId="0" fontId="6" fillId="17" borderId="15" xfId="0" applyFont="1" applyFill="1" applyBorder="1" applyAlignment="1">
      <alignment wrapText="1"/>
    </xf>
    <xf numFmtId="0" fontId="7" fillId="17" borderId="17" xfId="0" applyFont="1" applyFill="1" applyBorder="1" applyAlignment="1">
      <alignment vertical="top" wrapText="1"/>
    </xf>
    <xf numFmtId="0" fontId="6" fillId="17" borderId="18" xfId="0" applyFont="1" applyFill="1" applyBorder="1" applyAlignment="1">
      <alignment wrapText="1"/>
    </xf>
    <xf numFmtId="0" fontId="0" fillId="19" borderId="18" xfId="0" applyFill="1" applyBorder="1" applyAlignment="1">
      <alignment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2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5" fillId="19" borderId="0" xfId="0" applyFont="1" applyFill="1" applyBorder="1" applyAlignment="1"/>
    <xf numFmtId="0" fontId="0" fillId="19" borderId="0" xfId="0" applyFont="1" applyFill="1" applyBorder="1" applyAlignment="1"/>
    <xf numFmtId="0" fontId="0" fillId="19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7" fillId="18" borderId="15" xfId="0" applyFont="1" applyFill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7" fillId="17" borderId="15" xfId="0" applyFont="1" applyFill="1" applyBorder="1" applyAlignment="1">
      <alignment wrapText="1"/>
    </xf>
    <xf numFmtId="0" fontId="7" fillId="17" borderId="18" xfId="0" applyFont="1" applyFill="1" applyBorder="1" applyAlignment="1">
      <alignment wrapText="1"/>
    </xf>
    <xf numFmtId="0" fontId="5" fillId="19" borderId="12" xfId="0" applyFont="1" applyFill="1" applyBorder="1" applyAlignment="1"/>
    <xf numFmtId="0" fontId="0" fillId="19" borderId="12" xfId="0" applyFont="1" applyFill="1" applyBorder="1" applyAlignment="1"/>
    <xf numFmtId="0" fontId="0" fillId="19" borderId="12" xfId="0" applyFont="1" applyFill="1" applyBorder="1" applyAlignment="1">
      <alignment wrapText="1"/>
    </xf>
    <xf numFmtId="0" fontId="0" fillId="19" borderId="15" xfId="0" applyFont="1" applyFill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7" fillId="18" borderId="14" xfId="0" applyFont="1" applyFill="1" applyBorder="1" applyAlignment="1">
      <alignment vertical="center" wrapText="1"/>
    </xf>
    <xf numFmtId="0" fontId="7" fillId="18" borderId="12" xfId="0" applyFont="1" applyFill="1" applyBorder="1" applyAlignment="1">
      <alignment vertical="center" wrapText="1"/>
    </xf>
    <xf numFmtId="0" fontId="7" fillId="18" borderId="19" xfId="0" applyFont="1" applyFill="1" applyBorder="1" applyAlignment="1">
      <alignment vertical="center" wrapText="1"/>
    </xf>
    <xf numFmtId="0" fontId="7" fillId="18" borderId="0" xfId="0" applyFont="1" applyFill="1" applyBorder="1" applyAlignment="1">
      <alignment vertical="center" wrapText="1"/>
    </xf>
    <xf numFmtId="0" fontId="7" fillId="17" borderId="14" xfId="0" applyFont="1" applyFill="1" applyBorder="1" applyAlignment="1">
      <alignment vertical="center" wrapText="1"/>
    </xf>
    <xf numFmtId="0" fontId="7" fillId="17" borderId="12" xfId="0" applyFont="1" applyFill="1" applyBorder="1" applyAlignment="1">
      <alignment vertical="center" wrapText="1"/>
    </xf>
    <xf numFmtId="0" fontId="9" fillId="19" borderId="17" xfId="0" applyFont="1" applyFill="1" applyBorder="1" applyAlignment="1">
      <alignment vertical="center" wrapText="1"/>
    </xf>
    <xf numFmtId="0" fontId="7" fillId="17" borderId="17" xfId="0" applyFont="1" applyFill="1" applyBorder="1" applyAlignment="1">
      <alignment vertical="center" wrapText="1"/>
    </xf>
    <xf numFmtId="0" fontId="7" fillId="17" borderId="11" xfId="0" applyFont="1" applyFill="1" applyBorder="1" applyAlignment="1">
      <alignment vertical="center" wrapText="1"/>
    </xf>
    <xf numFmtId="0" fontId="9" fillId="19" borderId="14" xfId="0" applyFont="1" applyFill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Fill="1" applyBorder="1"/>
    <xf numFmtId="0" fontId="0" fillId="19" borderId="16" xfId="0" applyFont="1" applyFill="1" applyBorder="1" applyAlignment="1">
      <alignment wrapText="1"/>
    </xf>
    <xf numFmtId="0" fontId="9" fillId="19" borderId="19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wrapText="1"/>
    </xf>
    <xf numFmtId="0" fontId="8" fillId="0" borderId="24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Continuous" vertical="center" wrapText="1"/>
    </xf>
    <xf numFmtId="0" fontId="11" fillId="0" borderId="11" xfId="0" applyFont="1" applyBorder="1" applyAlignment="1">
      <alignment horizontal="centerContinuous" vertical="center" wrapText="1"/>
    </xf>
    <xf numFmtId="0" fontId="11" fillId="0" borderId="18" xfId="0" applyFont="1" applyBorder="1" applyAlignment="1">
      <alignment horizontal="centerContinuous" vertical="center" wrapText="1"/>
    </xf>
    <xf numFmtId="0" fontId="8" fillId="0" borderId="19" xfId="0" applyFont="1" applyFill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 wrapText="1"/>
    </xf>
    <xf numFmtId="0" fontId="11" fillId="0" borderId="16" xfId="0" applyFont="1" applyBorder="1" applyAlignment="1">
      <alignment horizontal="centerContinuous" vertical="center" wrapText="1"/>
    </xf>
    <xf numFmtId="0" fontId="7" fillId="0" borderId="17" xfId="0" applyFont="1" applyFill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8" xfId="0" applyBorder="1" applyAlignment="1">
      <alignment horizontal="centerContinuous" vertical="center" wrapText="1"/>
    </xf>
    <xf numFmtId="0" fontId="5" fillId="0" borderId="19" xfId="0" applyFont="1" applyBorder="1" applyAlignment="1">
      <alignment vertical="top" wrapText="1"/>
    </xf>
    <xf numFmtId="0" fontId="5" fillId="0" borderId="16" xfId="0" applyFont="1" applyBorder="1" applyAlignment="1">
      <alignment wrapText="1"/>
    </xf>
    <xf numFmtId="0" fontId="28" fillId="0" borderId="0" xfId="0" applyNumberFormat="1" applyFont="1" applyFill="1" applyBorder="1" applyAlignment="1" applyProtection="1">
      <alignment vertical="center"/>
    </xf>
    <xf numFmtId="43" fontId="5" fillId="0" borderId="0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28" fillId="0" borderId="16" xfId="0" applyNumberFormat="1" applyFont="1" applyFill="1" applyBorder="1" applyAlignment="1" applyProtection="1">
      <alignment vertical="center"/>
    </xf>
    <xf numFmtId="14" fontId="28" fillId="0" borderId="19" xfId="0" applyNumberFormat="1" applyFont="1" applyFill="1" applyBorder="1" applyAlignment="1">
      <alignment horizontal="right"/>
    </xf>
    <xf numFmtId="14" fontId="0" fillId="0" borderId="19" xfId="0" applyNumberFormat="1" applyFont="1" applyBorder="1" applyAlignment="1">
      <alignment wrapText="1"/>
    </xf>
    <xf numFmtId="0" fontId="0" fillId="0" borderId="12" xfId="0" applyBorder="1" applyAlignment="1">
      <alignment vertical="center" wrapText="1"/>
    </xf>
    <xf numFmtId="6" fontId="10" fillId="0" borderId="0" xfId="0" applyNumberFormat="1" applyFont="1" applyBorder="1" applyAlignment="1">
      <alignment wrapText="1"/>
    </xf>
    <xf numFmtId="14" fontId="10" fillId="0" borderId="0" xfId="0" applyNumberFormat="1" applyFont="1" applyBorder="1" applyAlignment="1">
      <alignment wrapText="1"/>
    </xf>
    <xf numFmtId="8" fontId="31" fillId="0" borderId="0" xfId="0" applyNumberFormat="1" applyFont="1" applyFill="1" applyAlignment="1">
      <alignment horizontal="right" wrapText="1"/>
    </xf>
    <xf numFmtId="8" fontId="5" fillId="0" borderId="0" xfId="0" applyNumberFormat="1" applyFont="1" applyBorder="1" applyAlignment="1">
      <alignment wrapText="1"/>
    </xf>
    <xf numFmtId="8" fontId="5" fillId="19" borderId="11" xfId="0" applyNumberFormat="1" applyFont="1" applyFill="1" applyBorder="1" applyAlignment="1">
      <alignment horizontal="center" vertical="center"/>
    </xf>
    <xf numFmtId="14" fontId="29" fillId="0" borderId="0" xfId="0" applyNumberFormat="1" applyFont="1" applyFill="1"/>
    <xf numFmtId="8" fontId="30" fillId="0" borderId="0" xfId="0" applyNumberFormat="1" applyFont="1" applyFill="1" applyAlignment="1">
      <alignment horizontal="right" wrapText="1"/>
    </xf>
    <xf numFmtId="0" fontId="30" fillId="0" borderId="0" xfId="0" applyFont="1" applyFill="1" applyAlignment="1">
      <alignment wrapText="1"/>
    </xf>
    <xf numFmtId="0" fontId="0" fillId="0" borderId="16" xfId="0" applyFont="1" applyFill="1" applyBorder="1" applyAlignment="1">
      <alignment wrapText="1"/>
    </xf>
    <xf numFmtId="164" fontId="0" fillId="0" borderId="19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14" fontId="6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Border="1" applyAlignment="1">
      <alignment wrapText="1"/>
    </xf>
    <xf numFmtId="14" fontId="5" fillId="0" borderId="0" xfId="0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8" fontId="32" fillId="0" borderId="0" xfId="0" applyNumberFormat="1" applyFont="1" applyFill="1" applyAlignment="1">
      <alignment horizontal="left" vertical="center" wrapText="1"/>
    </xf>
    <xf numFmtId="0" fontId="33" fillId="0" borderId="0" xfId="0" applyFont="1" applyFill="1" applyBorder="1" applyAlignment="1">
      <alignment wrapText="1"/>
    </xf>
    <xf numFmtId="164" fontId="4" fillId="0" borderId="19" xfId="0" applyNumberFormat="1" applyFont="1" applyFill="1" applyBorder="1" applyAlignment="1">
      <alignment horizontal="left" vertical="top" wrapText="1"/>
    </xf>
    <xf numFmtId="14" fontId="33" fillId="0" borderId="19" xfId="0" applyNumberFormat="1" applyFont="1" applyFill="1" applyBorder="1" applyAlignment="1">
      <alignment wrapText="1"/>
    </xf>
    <xf numFmtId="6" fontId="33" fillId="0" borderId="0" xfId="0" applyNumberFormat="1" applyFont="1" applyFill="1" applyBorder="1" applyAlignment="1">
      <alignment wrapText="1"/>
    </xf>
    <xf numFmtId="0" fontId="10" fillId="0" borderId="16" xfId="0" applyFont="1" applyFill="1" applyBorder="1" applyAlignment="1">
      <alignment wrapText="1"/>
    </xf>
    <xf numFmtId="14" fontId="34" fillId="0" borderId="0" xfId="0" applyNumberFormat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14" fontId="4" fillId="0" borderId="19" xfId="0" applyNumberFormat="1" applyFont="1" applyFill="1" applyBorder="1" applyAlignment="1">
      <alignment horizontal="right" vertical="top" wrapText="1"/>
    </xf>
    <xf numFmtId="0" fontId="5" fillId="0" borderId="19" xfId="0" applyFont="1" applyBorder="1" applyAlignment="1">
      <alignment wrapText="1"/>
    </xf>
    <xf numFmtId="14" fontId="33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14" fontId="35" fillId="0" borderId="0" xfId="0" applyNumberFormat="1" applyFont="1" applyAlignment="1">
      <alignment wrapText="1"/>
    </xf>
    <xf numFmtId="0" fontId="35" fillId="0" borderId="0" xfId="0" applyFont="1" applyAlignment="1">
      <alignment wrapText="1"/>
    </xf>
    <xf numFmtId="0" fontId="32" fillId="0" borderId="0" xfId="0" applyFont="1" applyFill="1" applyAlignment="1">
      <alignment vertical="center"/>
    </xf>
    <xf numFmtId="164" fontId="0" fillId="0" borderId="19" xfId="0" applyNumberFormat="1" applyFont="1" applyFill="1" applyBorder="1" applyAlignment="1">
      <alignment horizontal="right" vertical="top"/>
    </xf>
    <xf numFmtId="8" fontId="31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/>
    <xf numFmtId="0" fontId="31" fillId="0" borderId="0" xfId="0" applyFont="1" applyFill="1" applyAlignment="1"/>
    <xf numFmtId="0" fontId="0" fillId="0" borderId="16" xfId="0" applyFont="1" applyFill="1" applyBorder="1" applyAlignment="1"/>
    <xf numFmtId="0" fontId="0" fillId="0" borderId="16" xfId="0" applyFill="1" applyBorder="1" applyAlignment="1"/>
    <xf numFmtId="0" fontId="5" fillId="0" borderId="0" xfId="0" applyFont="1" applyBorder="1" applyAlignment="1">
      <alignment vertical="top" wrapText="1"/>
    </xf>
    <xf numFmtId="0" fontId="5" fillId="0" borderId="19" xfId="0" applyFont="1" applyBorder="1" applyAlignment="1">
      <alignment horizontal="right" vertical="top" wrapText="1"/>
    </xf>
    <xf numFmtId="0" fontId="0" fillId="0" borderId="16" xfId="0" applyFill="1" applyBorder="1" applyAlignment="1">
      <alignment wrapText="1"/>
    </xf>
    <xf numFmtId="0" fontId="5" fillId="0" borderId="0" xfId="0" applyFont="1"/>
    <xf numFmtId="164" fontId="34" fillId="0" borderId="19" xfId="29" applyNumberFormat="1" applyFont="1" applyFill="1" applyBorder="1" applyAlignment="1">
      <alignment horizontal="right" vertical="top"/>
    </xf>
    <xf numFmtId="0" fontId="36" fillId="0" borderId="19" xfId="29" applyFont="1" applyFill="1" applyBorder="1" applyAlignment="1">
      <alignment vertical="top" wrapText="1"/>
    </xf>
    <xf numFmtId="8" fontId="36" fillId="0" borderId="0" xfId="29" applyNumberFormat="1" applyFont="1" applyFill="1" applyBorder="1" applyAlignment="1">
      <alignment wrapText="1"/>
    </xf>
    <xf numFmtId="14" fontId="0" fillId="0" borderId="19" xfId="0" quotePrefix="1" applyNumberFormat="1" applyFill="1" applyBorder="1" applyAlignment="1">
      <alignment horizontal="right" vertical="top" wrapText="1"/>
    </xf>
    <xf numFmtId="14" fontId="0" fillId="0" borderId="0" xfId="0" applyNumberFormat="1"/>
    <xf numFmtId="0" fontId="0" fillId="0" borderId="16" xfId="0" applyBorder="1"/>
    <xf numFmtId="14" fontId="34" fillId="0" borderId="19" xfId="29" applyNumberFormat="1" applyFont="1" applyFill="1" applyBorder="1" applyAlignment="1">
      <alignment vertical="top" wrapText="1"/>
    </xf>
    <xf numFmtId="0" fontId="34" fillId="0" borderId="0" xfId="29" applyFont="1" applyFill="1" applyBorder="1" applyAlignment="1">
      <alignment wrapText="1"/>
    </xf>
    <xf numFmtId="0" fontId="34" fillId="0" borderId="16" xfId="29" applyFont="1" applyFill="1" applyBorder="1" applyAlignment="1">
      <alignment wrapText="1"/>
    </xf>
    <xf numFmtId="8" fontId="0" fillId="0" borderId="0" xfId="0" applyNumberFormat="1"/>
    <xf numFmtId="8" fontId="0" fillId="0" borderId="0" xfId="42" applyNumberFormat="1" applyFont="1"/>
    <xf numFmtId="8" fontId="5" fillId="0" borderId="0" xfId="42" applyNumberFormat="1" applyFont="1" applyBorder="1" applyAlignment="1">
      <alignment wrapText="1"/>
    </xf>
    <xf numFmtId="8" fontId="28" fillId="0" borderId="0" xfId="42" applyNumberFormat="1" applyFont="1" applyFill="1" applyBorder="1" applyAlignment="1" applyProtection="1">
      <alignment horizontal="right" vertical="center"/>
    </xf>
    <xf numFmtId="8" fontId="36" fillId="0" borderId="0" xfId="42" applyNumberFormat="1" applyFont="1" applyFill="1" applyBorder="1" applyAlignment="1">
      <alignment wrapText="1"/>
    </xf>
    <xf numFmtId="8" fontId="4" fillId="0" borderId="0" xfId="0" applyNumberFormat="1" applyFont="1" applyFill="1" applyBorder="1" applyAlignment="1">
      <alignment wrapText="1"/>
    </xf>
    <xf numFmtId="8" fontId="34" fillId="0" borderId="0" xfId="29" applyNumberFormat="1" applyFont="1" applyFill="1" applyBorder="1" applyAlignment="1">
      <alignment wrapText="1"/>
    </xf>
    <xf numFmtId="8" fontId="5" fillId="0" borderId="0" xfId="0" applyNumberFormat="1" applyFont="1"/>
    <xf numFmtId="8" fontId="35" fillId="0" borderId="0" xfId="0" applyNumberFormat="1" applyFont="1" applyAlignment="1">
      <alignment horizontal="center" wrapText="1"/>
    </xf>
    <xf numFmtId="14" fontId="55" fillId="0" borderId="0" xfId="43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Border="1" applyAlignment="1">
      <alignment wrapText="1"/>
    </xf>
    <xf numFmtId="2" fontId="0" fillId="0" borderId="0" xfId="0" applyNumberFormat="1" applyFont="1" applyFill="1" applyBorder="1" applyAlignment="1">
      <alignment wrapText="1"/>
    </xf>
    <xf numFmtId="0" fontId="53" fillId="0" borderId="0" xfId="43" applyNumberFormat="1" applyFont="1" applyFill="1" applyBorder="1" applyAlignment="1" applyProtection="1">
      <alignment horizontal="right" vertical="center"/>
    </xf>
    <xf numFmtId="0" fontId="53" fillId="0" borderId="0" xfId="43" applyNumberFormat="1" applyFont="1" applyFill="1" applyBorder="1" applyAlignment="1" applyProtection="1">
      <alignment horizontal="right" vertical="center"/>
    </xf>
    <xf numFmtId="166" fontId="53" fillId="0" borderId="0" xfId="43" applyNumberFormat="1" applyFont="1" applyFill="1" applyBorder="1" applyAlignment="1" applyProtection="1">
      <alignment horizontal="right" vertical="center"/>
    </xf>
    <xf numFmtId="165" fontId="53" fillId="0" borderId="0" xfId="43" applyNumberFormat="1" applyFont="1" applyFill="1" applyBorder="1" applyAlignment="1" applyProtection="1">
      <alignment horizontal="right" vertical="center"/>
    </xf>
    <xf numFmtId="0" fontId="53" fillId="0" borderId="0" xfId="43" applyNumberFormat="1" applyFont="1" applyFill="1" applyBorder="1" applyAlignment="1" applyProtection="1">
      <alignment horizontal="left" vertical="center"/>
    </xf>
    <xf numFmtId="0" fontId="53" fillId="0" borderId="0" xfId="43" applyNumberFormat="1" applyFont="1" applyFill="1" applyBorder="1" applyAlignment="1" applyProtection="1">
      <alignment horizontal="right" vertical="center"/>
    </xf>
    <xf numFmtId="0" fontId="54" fillId="0" borderId="0" xfId="43" applyNumberFormat="1" applyFont="1" applyFill="1" applyBorder="1" applyAlignment="1" applyProtection="1">
      <alignment horizontal="left" vertical="center"/>
    </xf>
    <xf numFmtId="2" fontId="34" fillId="0" borderId="0" xfId="42" applyNumberFormat="1" applyFont="1" applyFill="1" applyAlignment="1">
      <alignment horizontal="right"/>
    </xf>
    <xf numFmtId="14" fontId="0" fillId="0" borderId="19" xfId="0" applyNumberFormat="1" applyFont="1" applyBorder="1" applyAlignment="1">
      <alignment vertical="top" wrapText="1"/>
    </xf>
    <xf numFmtId="0" fontId="5" fillId="0" borderId="19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2" fontId="0" fillId="0" borderId="0" xfId="0" applyNumberFormat="1" applyFont="1" applyBorder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Font="1" applyFill="1"/>
    <xf numFmtId="0" fontId="3" fillId="0" borderId="0" xfId="43" applyFill="1"/>
    <xf numFmtId="2" fontId="0" fillId="20" borderId="0" xfId="0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wrapText="1"/>
    </xf>
    <xf numFmtId="14" fontId="2" fillId="0" borderId="0" xfId="85" applyNumberFormat="1" applyFill="1"/>
    <xf numFmtId="14" fontId="0" fillId="0" borderId="0" xfId="0" applyNumberFormat="1" applyFont="1" applyBorder="1" applyAlignment="1">
      <alignment wrapText="1"/>
    </xf>
    <xf numFmtId="14" fontId="0" fillId="0" borderId="0" xfId="0" applyNumberFormat="1" applyFill="1" applyAlignment="1">
      <alignment wrapText="1"/>
    </xf>
    <xf numFmtId="14" fontId="2" fillId="0" borderId="0" xfId="85" applyNumberFormat="1"/>
    <xf numFmtId="0" fontId="2" fillId="0" borderId="0" xfId="85"/>
    <xf numFmtId="14" fontId="2" fillId="0" borderId="0" xfId="85" applyNumberFormat="1"/>
    <xf numFmtId="0" fontId="2" fillId="0" borderId="0" xfId="85"/>
    <xf numFmtId="14" fontId="2" fillId="0" borderId="0" xfId="85" applyNumberFormat="1"/>
    <xf numFmtId="0" fontId="2" fillId="0" borderId="0" xfId="85"/>
    <xf numFmtId="168" fontId="0" fillId="0" borderId="0" xfId="0" applyNumberFormat="1" applyFont="1" applyBorder="1" applyAlignment="1">
      <alignment wrapText="1"/>
    </xf>
    <xf numFmtId="0" fontId="2" fillId="0" borderId="0" xfId="85"/>
    <xf numFmtId="14" fontId="2" fillId="0" borderId="0" xfId="85" applyNumberFormat="1"/>
    <xf numFmtId="0" fontId="55" fillId="0" borderId="0" xfId="43" applyNumberFormat="1" applyFont="1" applyFill="1" applyBorder="1" applyAlignment="1" applyProtection="1">
      <alignment horizontal="left" vertical="center"/>
    </xf>
    <xf numFmtId="0" fontId="2" fillId="0" borderId="0" xfId="85" applyFill="1"/>
    <xf numFmtId="2" fontId="53" fillId="0" borderId="0" xfId="85" applyNumberFormat="1" applyFont="1" applyFill="1" applyBorder="1" applyAlignment="1" applyProtection="1">
      <alignment horizontal="right" vertical="center"/>
    </xf>
    <xf numFmtId="0" fontId="53" fillId="0" borderId="0" xfId="85" applyNumberFormat="1" applyFont="1" applyFill="1" applyBorder="1" applyAlignment="1" applyProtection="1">
      <alignment horizontal="left" vertical="center"/>
    </xf>
    <xf numFmtId="167" fontId="53" fillId="0" borderId="0" xfId="85" applyNumberFormat="1" applyFont="1" applyFill="1" applyBorder="1" applyAlignment="1" applyProtection="1">
      <alignment horizontal="right" vertical="center"/>
    </xf>
    <xf numFmtId="168" fontId="5" fillId="0" borderId="0" xfId="0" applyNumberFormat="1" applyFont="1" applyBorder="1" applyAlignment="1">
      <alignment wrapText="1"/>
    </xf>
    <xf numFmtId="0" fontId="2" fillId="0" borderId="0" xfId="85"/>
    <xf numFmtId="0" fontId="54" fillId="0" borderId="0" xfId="85" applyNumberFormat="1" applyFont="1" applyFill="1" applyBorder="1" applyAlignment="1" applyProtection="1">
      <alignment horizontal="left" vertical="center"/>
    </xf>
    <xf numFmtId="14" fontId="2" fillId="0" borderId="0" xfId="85" applyNumberFormat="1"/>
    <xf numFmtId="168" fontId="34" fillId="0" borderId="0" xfId="42" applyNumberFormat="1" applyFont="1" applyFill="1" applyAlignment="1">
      <alignment horizontal="right"/>
    </xf>
    <xf numFmtId="0" fontId="54" fillId="0" borderId="0" xfId="85" applyNumberFormat="1" applyFont="1" applyFill="1" applyBorder="1" applyAlignment="1" applyProtection="1">
      <alignment horizontal="left" vertical="center"/>
    </xf>
    <xf numFmtId="0" fontId="53" fillId="0" borderId="0" xfId="0" applyNumberFormat="1" applyFont="1" applyFill="1" applyBorder="1" applyAlignment="1" applyProtection="1">
      <alignment horizontal="left" vertical="center"/>
    </xf>
    <xf numFmtId="166" fontId="55" fillId="0" borderId="0" xfId="0" applyNumberFormat="1" applyFont="1" applyFill="1" applyBorder="1" applyAlignment="1" applyProtection="1">
      <alignment horizontal="right" vertical="center"/>
    </xf>
    <xf numFmtId="0" fontId="0" fillId="0" borderId="16" xfId="0" applyFill="1" applyBorder="1"/>
    <xf numFmtId="167" fontId="55" fillId="0" borderId="0" xfId="0" applyNumberFormat="1" applyFont="1" applyFill="1" applyBorder="1" applyAlignment="1" applyProtection="1">
      <alignment horizontal="right" vertical="center"/>
    </xf>
    <xf numFmtId="14" fontId="0" fillId="0" borderId="0" xfId="0" applyNumberFormat="1" applyFill="1"/>
    <xf numFmtId="8" fontId="0" fillId="0" borderId="0" xfId="0" applyNumberFormat="1" applyFill="1"/>
    <xf numFmtId="14" fontId="53" fillId="0" borderId="0" xfId="43" applyNumberFormat="1" applyFont="1" applyFill="1" applyBorder="1" applyAlignment="1" applyProtection="1">
      <alignment horizontal="right" vertical="center"/>
    </xf>
    <xf numFmtId="0" fontId="0" fillId="0" borderId="0" xfId="0" applyFill="1"/>
    <xf numFmtId="166" fontId="53" fillId="0" borderId="0" xfId="99" applyNumberFormat="1" applyFont="1" applyFill="1" applyBorder="1" applyAlignment="1" applyProtection="1">
      <alignment horizontal="right" vertical="center"/>
    </xf>
    <xf numFmtId="166" fontId="53" fillId="0" borderId="0" xfId="99" applyNumberFormat="1" applyFont="1" applyFill="1" applyBorder="1" applyAlignment="1" applyProtection="1">
      <alignment horizontal="right" vertical="center"/>
    </xf>
    <xf numFmtId="166" fontId="53" fillId="0" borderId="0" xfId="115" applyNumberFormat="1" applyFont="1" applyFill="1" applyBorder="1" applyAlignment="1" applyProtection="1">
      <alignment horizontal="right" vertical="center"/>
    </xf>
    <xf numFmtId="167" fontId="53" fillId="0" borderId="0" xfId="115" applyNumberFormat="1" applyFont="1" applyFill="1" applyBorder="1" applyAlignment="1" applyProtection="1">
      <alignment horizontal="right" vertical="center"/>
    </xf>
    <xf numFmtId="0" fontId="53" fillId="0" borderId="0" xfId="115" applyNumberFormat="1" applyFont="1" applyFill="1" applyBorder="1" applyAlignment="1" applyProtection="1">
      <alignment horizontal="left" vertical="center"/>
    </xf>
    <xf numFmtId="0" fontId="53" fillId="0" borderId="0" xfId="115" applyNumberFormat="1" applyFont="1" applyFill="1" applyBorder="1" applyAlignment="1" applyProtection="1">
      <alignment horizontal="left" vertical="center"/>
    </xf>
    <xf numFmtId="0" fontId="53" fillId="0" borderId="0" xfId="115" applyNumberFormat="1" applyFont="1" applyFill="1" applyBorder="1" applyAlignment="1" applyProtection="1">
      <alignment horizontal="left" vertical="center"/>
    </xf>
    <xf numFmtId="14" fontId="2" fillId="0" borderId="19" xfId="85" applyNumberFormat="1" applyBorder="1"/>
    <xf numFmtId="164" fontId="34" fillId="0" borderId="0" xfId="29" applyNumberFormat="1" applyFont="1" applyFill="1" applyBorder="1" applyAlignment="1">
      <alignment horizontal="right" vertical="top"/>
    </xf>
    <xf numFmtId="14" fontId="55" fillId="0" borderId="19" xfId="43" applyNumberFormat="1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/>
  </cellXfs>
  <cellStyles count="129">
    <cellStyle name="20% - Accent1" xfId="1" builtinId="30" customBuiltin="1"/>
    <cellStyle name="20% - Accent1 2" xfId="62"/>
    <cellStyle name="20% - Accent1 2 2" xfId="116"/>
    <cellStyle name="20% - Accent1 3" xfId="87"/>
    <cellStyle name="20% - Accent1 4" xfId="102"/>
    <cellStyle name="20% - Accent2" xfId="2" builtinId="34" customBuiltin="1"/>
    <cellStyle name="20% - Accent2 2" xfId="66"/>
    <cellStyle name="20% - Accent2 2 2" xfId="117"/>
    <cellStyle name="20% - Accent2 3" xfId="89"/>
    <cellStyle name="20% - Accent2 4" xfId="104"/>
    <cellStyle name="20% - Accent3" xfId="3" builtinId="38" customBuiltin="1"/>
    <cellStyle name="20% - Accent3 2" xfId="70"/>
    <cellStyle name="20% - Accent3 2 2" xfId="118"/>
    <cellStyle name="20% - Accent3 3" xfId="91"/>
    <cellStyle name="20% - Accent3 4" xfId="106"/>
    <cellStyle name="20% - Accent4" xfId="4" builtinId="42" customBuiltin="1"/>
    <cellStyle name="20% - Accent4 2" xfId="74"/>
    <cellStyle name="20% - Accent4 2 2" xfId="119"/>
    <cellStyle name="20% - Accent4 3" xfId="93"/>
    <cellStyle name="20% - Accent4 4" xfId="108"/>
    <cellStyle name="20% - Accent5" xfId="5" builtinId="46" customBuiltin="1"/>
    <cellStyle name="20% - Accent5 2" xfId="78"/>
    <cellStyle name="20% - Accent5 2 2" xfId="120"/>
    <cellStyle name="20% - Accent5 3" xfId="95"/>
    <cellStyle name="20% - Accent5 4" xfId="110"/>
    <cellStyle name="20% - Accent6" xfId="6" builtinId="50" customBuiltin="1"/>
    <cellStyle name="20% - Accent6 2" xfId="82"/>
    <cellStyle name="20% - Accent6 2 2" xfId="121"/>
    <cellStyle name="20% - Accent6 3" xfId="97"/>
    <cellStyle name="20% - Accent6 4" xfId="112"/>
    <cellStyle name="40% - Accent1" xfId="7" builtinId="31" customBuiltin="1"/>
    <cellStyle name="40% - Accent1 2" xfId="63"/>
    <cellStyle name="40% - Accent1 2 2" xfId="122"/>
    <cellStyle name="40% - Accent1 3" xfId="88"/>
    <cellStyle name="40% - Accent1 4" xfId="103"/>
    <cellStyle name="40% - Accent2" xfId="8" builtinId="35" customBuiltin="1"/>
    <cellStyle name="40% - Accent2 2" xfId="67"/>
    <cellStyle name="40% - Accent2 2 2" xfId="123"/>
    <cellStyle name="40% - Accent2 3" xfId="90"/>
    <cellStyle name="40% - Accent2 4" xfId="105"/>
    <cellStyle name="40% - Accent3" xfId="9" builtinId="39" customBuiltin="1"/>
    <cellStyle name="40% - Accent3 2" xfId="71"/>
    <cellStyle name="40% - Accent3 2 2" xfId="124"/>
    <cellStyle name="40% - Accent3 3" xfId="92"/>
    <cellStyle name="40% - Accent3 4" xfId="107"/>
    <cellStyle name="40% - Accent4" xfId="10" builtinId="43" customBuiltin="1"/>
    <cellStyle name="40% - Accent4 2" xfId="75"/>
    <cellStyle name="40% - Accent4 2 2" xfId="125"/>
    <cellStyle name="40% - Accent4 3" xfId="94"/>
    <cellStyle name="40% - Accent4 4" xfId="109"/>
    <cellStyle name="40% - Accent5" xfId="11" builtinId="47" customBuiltin="1"/>
    <cellStyle name="40% - Accent5 2" xfId="79"/>
    <cellStyle name="40% - Accent5 2 2" xfId="126"/>
    <cellStyle name="40% - Accent5 3" xfId="96"/>
    <cellStyle name="40% - Accent5 4" xfId="111"/>
    <cellStyle name="40% - Accent6" xfId="12" builtinId="51" customBuiltin="1"/>
    <cellStyle name="40% - Accent6 2" xfId="83"/>
    <cellStyle name="40% - Accent6 2 2" xfId="127"/>
    <cellStyle name="40% - Accent6 3" xfId="98"/>
    <cellStyle name="40% - Accent6 4" xfId="113"/>
    <cellStyle name="60% - Accent1" xfId="13" builtinId="32" customBuiltin="1"/>
    <cellStyle name="60% - Accent1 2" xfId="64"/>
    <cellStyle name="60% - Accent2" xfId="14" builtinId="36" customBuiltin="1"/>
    <cellStyle name="60% - Accent2 2" xfId="68"/>
    <cellStyle name="60% - Accent3" xfId="15" builtinId="40" customBuiltin="1"/>
    <cellStyle name="60% - Accent3 2" xfId="72"/>
    <cellStyle name="60% - Accent4" xfId="16" builtinId="44" customBuiltin="1"/>
    <cellStyle name="60% - Accent4 2" xfId="76"/>
    <cellStyle name="60% - Accent5" xfId="17" builtinId="48" customBuiltin="1"/>
    <cellStyle name="60% - Accent5 2" xfId="80"/>
    <cellStyle name="60% - Accent6" xfId="18" builtinId="52" customBuiltin="1"/>
    <cellStyle name="60% - Accent6 2" xfId="84"/>
    <cellStyle name="Accent1" xfId="19" builtinId="29" customBuiltin="1"/>
    <cellStyle name="Accent1 2" xfId="61"/>
    <cellStyle name="Accent2" xfId="20" builtinId="33" customBuiltin="1"/>
    <cellStyle name="Accent2 2" xfId="65"/>
    <cellStyle name="Accent3" xfId="21" builtinId="37" customBuiltin="1"/>
    <cellStyle name="Accent3 2" xfId="69"/>
    <cellStyle name="Accent4" xfId="22" builtinId="41" customBuiltin="1"/>
    <cellStyle name="Accent4 2" xfId="73"/>
    <cellStyle name="Accent5" xfId="23" builtinId="45" customBuiltin="1"/>
    <cellStyle name="Accent5 2" xfId="77"/>
    <cellStyle name="Accent6" xfId="24" builtinId="49" customBuiltin="1"/>
    <cellStyle name="Accent6 2" xfId="81"/>
    <cellStyle name="Bad" xfId="25" builtinId="27" customBuiltin="1"/>
    <cellStyle name="Bad 2" xfId="50"/>
    <cellStyle name="Calculation" xfId="26" builtinId="22" customBuiltin="1"/>
    <cellStyle name="Calculation 2" xfId="54"/>
    <cellStyle name="Check Cell" xfId="27" builtinId="23" customBuiltin="1"/>
    <cellStyle name="Check Cell 2" xfId="56"/>
    <cellStyle name="Currency" xfId="42" builtinId="4"/>
    <cellStyle name="Explanatory Text" xfId="28" builtinId="53" customBuiltin="1"/>
    <cellStyle name="Explanatory Text 2" xfId="59"/>
    <cellStyle name="Good" xfId="29" builtinId="26" customBuiltin="1"/>
    <cellStyle name="Good 2" xfId="49"/>
    <cellStyle name="Heading 1" xfId="30" builtinId="16" customBuiltin="1"/>
    <cellStyle name="Heading 1 2" xfId="45"/>
    <cellStyle name="Heading 2" xfId="31" builtinId="17" customBuiltin="1"/>
    <cellStyle name="Heading 2 2" xfId="46"/>
    <cellStyle name="Heading 3" xfId="32" builtinId="18" customBuiltin="1"/>
    <cellStyle name="Heading 3 2" xfId="47"/>
    <cellStyle name="Heading 4" xfId="33" builtinId="19" customBuiltin="1"/>
    <cellStyle name="Heading 4 2" xfId="48"/>
    <cellStyle name="Input" xfId="34" builtinId="20" customBuiltin="1"/>
    <cellStyle name="Input 2" xfId="52"/>
    <cellStyle name="Linked Cell" xfId="35" builtinId="24" customBuiltin="1"/>
    <cellStyle name="Linked Cell 2" xfId="55"/>
    <cellStyle name="Neutral" xfId="36" builtinId="28" customBuiltin="1"/>
    <cellStyle name="Neutral 2" xfId="51"/>
    <cellStyle name="Normal" xfId="0" builtinId="0"/>
    <cellStyle name="Normal 2" xfId="43"/>
    <cellStyle name="Normal 2 2" xfId="115"/>
    <cellStyle name="Normal 2 3" xfId="114"/>
    <cellStyle name="Normal 3" xfId="85"/>
    <cellStyle name="Normal 4" xfId="99"/>
    <cellStyle name="Normal 5" xfId="100"/>
    <cellStyle name="Note" xfId="37" builtinId="10" customBuiltin="1"/>
    <cellStyle name="Note 2" xfId="58"/>
    <cellStyle name="Note 2 2" xfId="128"/>
    <cellStyle name="Note 3" xfId="86"/>
    <cellStyle name="Note 4" xfId="101"/>
    <cellStyle name="Output" xfId="38" builtinId="21" customBuiltin="1"/>
    <cellStyle name="Output 2" xfId="53"/>
    <cellStyle name="Title" xfId="39" builtinId="15" customBuiltin="1"/>
    <cellStyle name="Title 2" xfId="44"/>
    <cellStyle name="Total" xfId="40" builtinId="25" customBuiltin="1"/>
    <cellStyle name="Total 2" xfId="60"/>
    <cellStyle name="Warning Text" xfId="41" builtinId="11" customBuiltin="1"/>
    <cellStyle name="Warning Text 2" xfId="5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zoomScaleNormal="100" workbookViewId="0">
      <selection activeCell="F1" sqref="F1:F197"/>
    </sheetView>
  </sheetViews>
  <sheetFormatPr defaultColWidth="9.140625" defaultRowHeight="12.75" x14ac:dyDescent="0.2"/>
  <cols>
    <col min="1" max="1" width="31.5703125" style="16" customWidth="1"/>
    <col min="2" max="2" width="17.140625" style="2" customWidth="1"/>
    <col min="3" max="3" width="61.140625" style="2" customWidth="1"/>
    <col min="4" max="4" width="54.140625" style="2" customWidth="1"/>
    <col min="5" max="5" width="28.140625" style="2" customWidth="1"/>
    <col min="6" max="6" width="45.7109375" style="197" bestFit="1" customWidth="1"/>
    <col min="7" max="7" width="18.140625" style="206" bestFit="1" customWidth="1"/>
    <col min="8" max="8" width="18.5703125" style="2" customWidth="1"/>
    <col min="9" max="16384" width="9.140625" style="2"/>
  </cols>
  <sheetData>
    <row r="1" spans="1:7" s="7" customFormat="1" ht="38.25" x14ac:dyDescent="0.2">
      <c r="A1" s="101" t="s">
        <v>0</v>
      </c>
      <c r="B1" s="93" t="s">
        <v>1</v>
      </c>
      <c r="C1" s="102"/>
      <c r="D1" s="102"/>
      <c r="E1" s="93"/>
      <c r="F1" s="41"/>
      <c r="G1" s="138"/>
    </row>
    <row r="2" spans="1:7" s="7" customFormat="1" ht="15.75" x14ac:dyDescent="0.2">
      <c r="A2" s="103" t="s">
        <v>2</v>
      </c>
      <c r="B2" s="104" t="s">
        <v>3</v>
      </c>
      <c r="C2" s="95" t="s">
        <v>4</v>
      </c>
      <c r="D2" s="104" t="s">
        <v>58</v>
      </c>
      <c r="E2" s="104"/>
      <c r="F2" s="41"/>
      <c r="G2" s="138"/>
    </row>
    <row r="3" spans="1:7" s="7" customFormat="1" ht="18" x14ac:dyDescent="0.2">
      <c r="A3" s="105" t="s">
        <v>5</v>
      </c>
      <c r="B3" s="106"/>
      <c r="C3" s="106"/>
      <c r="D3" s="106"/>
      <c r="E3" s="107"/>
      <c r="F3" s="41"/>
      <c r="G3" s="138"/>
    </row>
    <row r="4" spans="1:7" s="8" customFormat="1" ht="31.5" x14ac:dyDescent="0.2">
      <c r="A4" s="74" t="s">
        <v>6</v>
      </c>
      <c r="B4" s="75" t="s">
        <v>7</v>
      </c>
      <c r="C4" s="9"/>
      <c r="D4" s="9"/>
      <c r="E4" s="24"/>
      <c r="G4" s="136"/>
    </row>
    <row r="5" spans="1:7" s="7" customFormat="1" x14ac:dyDescent="0.2">
      <c r="A5" s="25" t="s">
        <v>8</v>
      </c>
      <c r="B5" s="3" t="s">
        <v>9</v>
      </c>
      <c r="C5" s="3" t="s">
        <v>10</v>
      </c>
      <c r="D5" s="3" t="s">
        <v>11</v>
      </c>
      <c r="E5" s="26" t="s">
        <v>12</v>
      </c>
      <c r="F5" s="41"/>
      <c r="G5" s="138"/>
    </row>
    <row r="6" spans="1:7" x14ac:dyDescent="0.2">
      <c r="A6" s="27"/>
      <c r="B6" s="15"/>
      <c r="C6" s="15"/>
      <c r="D6" s="15"/>
      <c r="E6" s="28"/>
    </row>
    <row r="7" spans="1:7" x14ac:dyDescent="0.2">
      <c r="A7" s="27"/>
      <c r="B7" s="15"/>
      <c r="C7" s="15"/>
      <c r="D7" s="15"/>
      <c r="E7" s="28"/>
    </row>
    <row r="8" spans="1:7" ht="25.5" x14ac:dyDescent="0.2">
      <c r="A8" s="187" t="s">
        <v>59</v>
      </c>
      <c r="B8" s="232">
        <f>8</f>
        <v>8</v>
      </c>
      <c r="C8" s="45" t="s">
        <v>101</v>
      </c>
      <c r="D8" t="s">
        <v>87</v>
      </c>
      <c r="E8" s="171" t="s">
        <v>19</v>
      </c>
      <c r="F8" s="191"/>
    </row>
    <row r="9" spans="1:7" ht="25.5" x14ac:dyDescent="0.2">
      <c r="A9" s="187" t="s">
        <v>59</v>
      </c>
      <c r="B9" s="232">
        <f>90.78</f>
        <v>90.78</v>
      </c>
      <c r="C9" s="45" t="s">
        <v>101</v>
      </c>
      <c r="D9" t="s">
        <v>92</v>
      </c>
      <c r="E9" s="171" t="s">
        <v>63</v>
      </c>
      <c r="F9" s="191"/>
    </row>
    <row r="10" spans="1:7" s="197" customFormat="1" x14ac:dyDescent="0.2">
      <c r="A10" s="231"/>
      <c r="B10" s="232"/>
      <c r="C10" s="51"/>
      <c r="D10" s="234"/>
      <c r="E10" s="229"/>
      <c r="F10" s="155"/>
      <c r="G10" s="206"/>
    </row>
    <row r="11" spans="1:7" x14ac:dyDescent="0.2">
      <c r="A11"/>
      <c r="B11" s="175"/>
      <c r="C11"/>
      <c r="D11"/>
      <c r="E11" s="171"/>
      <c r="F11" s="155"/>
    </row>
    <row r="12" spans="1:7" x14ac:dyDescent="0.2">
      <c r="A12" s="165" t="s">
        <v>50</v>
      </c>
      <c r="B12" s="182">
        <f>SUM(B8:B10)</f>
        <v>98.78</v>
      </c>
      <c r="C12"/>
      <c r="D12"/>
      <c r="E12" s="171"/>
    </row>
    <row r="13" spans="1:7" s="41" customFormat="1" x14ac:dyDescent="0.2">
      <c r="A13" s="130"/>
      <c r="B13" s="131"/>
      <c r="E13" s="43"/>
      <c r="F13" s="132"/>
      <c r="G13" s="138"/>
    </row>
    <row r="14" spans="1:7" x14ac:dyDescent="0.2">
      <c r="A14" s="27"/>
      <c r="B14" s="15"/>
      <c r="C14" s="15"/>
      <c r="D14" s="15"/>
      <c r="E14" s="28"/>
    </row>
    <row r="15" spans="1:7" s="8" customFormat="1" ht="47.25" x14ac:dyDescent="0.2">
      <c r="A15" s="72" t="s">
        <v>6</v>
      </c>
      <c r="B15" s="73" t="s">
        <v>13</v>
      </c>
      <c r="C15" s="10"/>
      <c r="D15" s="10"/>
      <c r="E15" s="29"/>
      <c r="G15" s="136"/>
    </row>
    <row r="16" spans="1:7" s="7" customFormat="1" x14ac:dyDescent="0.2">
      <c r="A16" s="25" t="s">
        <v>8</v>
      </c>
      <c r="B16" s="3" t="s">
        <v>9</v>
      </c>
      <c r="C16" s="3"/>
      <c r="D16" s="3"/>
      <c r="E16" s="26"/>
      <c r="F16" s="41"/>
      <c r="G16" s="138"/>
    </row>
    <row r="17" spans="1:7" s="7" customFormat="1" x14ac:dyDescent="0.2">
      <c r="A17" s="162"/>
      <c r="E17" s="115"/>
      <c r="F17" s="41"/>
      <c r="G17" s="138"/>
    </row>
    <row r="18" spans="1:7" s="7" customFormat="1" ht="25.5" x14ac:dyDescent="0.2">
      <c r="A18" s="188" t="s">
        <v>60</v>
      </c>
      <c r="B18" s="190">
        <v>3439</v>
      </c>
      <c r="C18" s="45" t="s">
        <v>101</v>
      </c>
      <c r="D18" s="45" t="s">
        <v>62</v>
      </c>
      <c r="E18" s="55" t="s">
        <v>63</v>
      </c>
      <c r="F18" s="191"/>
      <c r="G18" s="138"/>
    </row>
    <row r="19" spans="1:7" s="7" customFormat="1" ht="25.5" x14ac:dyDescent="0.2">
      <c r="A19" s="188" t="s">
        <v>61</v>
      </c>
      <c r="B19" s="189">
        <v>279.74</v>
      </c>
      <c r="C19" s="45" t="s">
        <v>101</v>
      </c>
      <c r="D19" t="s">
        <v>136</v>
      </c>
      <c r="E19" s="55" t="s">
        <v>63</v>
      </c>
      <c r="F19" s="191"/>
      <c r="G19" s="138"/>
    </row>
    <row r="20" spans="1:7" s="7" customFormat="1" x14ac:dyDescent="0.2">
      <c r="A20" s="188" t="s">
        <v>61</v>
      </c>
      <c r="B20" s="190">
        <v>1265.49</v>
      </c>
      <c r="C20" t="s">
        <v>105</v>
      </c>
      <c r="D20" t="s">
        <v>64</v>
      </c>
      <c r="E20" s="55" t="s">
        <v>63</v>
      </c>
      <c r="F20" s="191"/>
      <c r="G20" s="138"/>
    </row>
    <row r="21" spans="1:7" s="7" customFormat="1" ht="25.5" x14ac:dyDescent="0.2">
      <c r="A21" s="233">
        <v>42551</v>
      </c>
      <c r="B21" s="235">
        <v>100</v>
      </c>
      <c r="C21" s="45" t="s">
        <v>101</v>
      </c>
      <c r="D21" t="s">
        <v>138</v>
      </c>
      <c r="E21" s="55" t="s">
        <v>109</v>
      </c>
      <c r="F21" s="191"/>
      <c r="G21" s="138"/>
    </row>
    <row r="22" spans="1:7" s="7" customFormat="1" ht="25.5" x14ac:dyDescent="0.2">
      <c r="A22" s="233">
        <v>42551</v>
      </c>
      <c r="B22" s="235">
        <v>312.14999999999998</v>
      </c>
      <c r="C22" s="45" t="s">
        <v>101</v>
      </c>
      <c r="D22" t="s">
        <v>139</v>
      </c>
      <c r="E22" s="55" t="s">
        <v>109</v>
      </c>
      <c r="F22" s="191"/>
      <c r="G22" s="138"/>
    </row>
    <row r="23" spans="1:7" s="7" customFormat="1" ht="25.5" x14ac:dyDescent="0.2">
      <c r="A23" s="233">
        <v>42551</v>
      </c>
      <c r="B23" s="236">
        <v>250</v>
      </c>
      <c r="C23" s="45" t="s">
        <v>101</v>
      </c>
      <c r="D23" t="s">
        <v>140</v>
      </c>
      <c r="E23" s="55" t="s">
        <v>109</v>
      </c>
      <c r="F23" s="191"/>
      <c r="G23" s="138"/>
    </row>
    <row r="24" spans="1:7" s="7" customFormat="1" x14ac:dyDescent="0.2">
      <c r="A24" s="233">
        <v>42551</v>
      </c>
      <c r="B24" s="238">
        <v>71.680000000000007</v>
      </c>
      <c r="C24" s="45" t="s">
        <v>102</v>
      </c>
      <c r="D24" t="s">
        <v>106</v>
      </c>
      <c r="E24" s="55" t="s">
        <v>63</v>
      </c>
      <c r="F24" s="191"/>
      <c r="G24" s="138"/>
    </row>
    <row r="25" spans="1:7" s="7" customFormat="1" x14ac:dyDescent="0.2">
      <c r="A25" s="233">
        <v>42551</v>
      </c>
      <c r="B25" s="237">
        <v>150</v>
      </c>
      <c r="C25" s="45" t="s">
        <v>103</v>
      </c>
      <c r="D25" t="s">
        <v>107</v>
      </c>
      <c r="E25" s="55" t="s">
        <v>63</v>
      </c>
      <c r="F25" s="191"/>
      <c r="G25" s="138"/>
    </row>
    <row r="26" spans="1:7" s="7" customFormat="1" x14ac:dyDescent="0.2">
      <c r="A26" s="233">
        <v>42551</v>
      </c>
      <c r="B26" s="237">
        <v>355.22</v>
      </c>
      <c r="C26" s="45" t="s">
        <v>104</v>
      </c>
      <c r="D26" t="s">
        <v>94</v>
      </c>
      <c r="E26" s="55" t="s">
        <v>63</v>
      </c>
      <c r="F26" s="191"/>
      <c r="G26" s="138"/>
    </row>
    <row r="27" spans="1:7" s="7" customFormat="1" x14ac:dyDescent="0.2">
      <c r="A27" s="192"/>
      <c r="B27" s="190"/>
      <c r="C27"/>
      <c r="D27"/>
      <c r="E27" s="55"/>
      <c r="F27" s="191"/>
      <c r="G27" s="138"/>
    </row>
    <row r="28" spans="1:7" s="7" customFormat="1" x14ac:dyDescent="0.2">
      <c r="A28" s="192"/>
      <c r="B28" s="190"/>
      <c r="C28"/>
      <c r="D28"/>
      <c r="E28" s="55"/>
      <c r="F28" s="191"/>
      <c r="G28" s="138"/>
    </row>
    <row r="29" spans="1:7" s="7" customFormat="1" x14ac:dyDescent="0.2">
      <c r="A29" s="170"/>
      <c r="B29" s="176"/>
      <c r="C29"/>
      <c r="D29"/>
      <c r="E29" s="171"/>
      <c r="F29" s="41"/>
      <c r="G29" s="138"/>
    </row>
    <row r="30" spans="1:7" x14ac:dyDescent="0.2">
      <c r="A30" s="135" t="s">
        <v>50</v>
      </c>
      <c r="B30" s="177">
        <f>SUM(B18:B29)</f>
        <v>6223.28</v>
      </c>
      <c r="C30" s="15"/>
      <c r="D30" s="15"/>
      <c r="E30" s="28"/>
    </row>
    <row r="31" spans="1:7" x14ac:dyDescent="0.2">
      <c r="A31" s="27"/>
      <c r="B31" s="15"/>
      <c r="C31" s="15"/>
      <c r="D31" s="15"/>
      <c r="E31" s="28"/>
    </row>
    <row r="32" spans="1:7" x14ac:dyDescent="0.2">
      <c r="A32" s="27"/>
      <c r="B32" s="15"/>
      <c r="C32" s="15"/>
      <c r="D32" s="15"/>
      <c r="E32" s="28"/>
    </row>
    <row r="33" spans="1:7" s="8" customFormat="1" ht="31.5" x14ac:dyDescent="0.2">
      <c r="A33" s="76" t="s">
        <v>22</v>
      </c>
      <c r="B33" s="77" t="s">
        <v>7</v>
      </c>
      <c r="C33" s="14"/>
      <c r="D33" s="14"/>
      <c r="E33" s="30"/>
      <c r="G33" s="136"/>
    </row>
    <row r="34" spans="1:7" s="7" customFormat="1" x14ac:dyDescent="0.2">
      <c r="A34" s="25" t="s">
        <v>8</v>
      </c>
      <c r="B34" s="3" t="s">
        <v>9</v>
      </c>
      <c r="C34" s="3" t="s">
        <v>14</v>
      </c>
      <c r="D34" s="3" t="s">
        <v>15</v>
      </c>
      <c r="E34" s="26" t="s">
        <v>12</v>
      </c>
      <c r="F34" s="41"/>
      <c r="G34" s="138"/>
    </row>
    <row r="35" spans="1:7" s="7" customFormat="1" x14ac:dyDescent="0.2">
      <c r="A35" s="114"/>
      <c r="E35" s="115"/>
      <c r="F35" s="41"/>
      <c r="G35" s="138"/>
    </row>
    <row r="36" spans="1:7" s="51" customFormat="1" x14ac:dyDescent="0.2">
      <c r="E36" s="133"/>
      <c r="G36" s="137"/>
    </row>
    <row r="37" spans="1:7" s="51" customFormat="1" x14ac:dyDescent="0.2">
      <c r="A37" s="243">
        <v>42201</v>
      </c>
      <c r="B37" s="186">
        <v>345</v>
      </c>
      <c r="C37" s="158" t="s">
        <v>112</v>
      </c>
      <c r="D37" s="158" t="s">
        <v>113</v>
      </c>
      <c r="E37" s="160" t="s">
        <v>18</v>
      </c>
      <c r="F37" s="193"/>
      <c r="G37" s="137"/>
    </row>
    <row r="38" spans="1:7" s="51" customFormat="1" ht="15" x14ac:dyDescent="0.25">
      <c r="A38" s="166">
        <v>42214</v>
      </c>
      <c r="B38" s="186">
        <v>189.00249999999997</v>
      </c>
      <c r="C38" s="158" t="s">
        <v>111</v>
      </c>
      <c r="D38" s="158" t="s">
        <v>25</v>
      </c>
      <c r="E38" s="160" t="s">
        <v>71</v>
      </c>
      <c r="F38" s="193"/>
      <c r="G38" s="201"/>
    </row>
    <row r="39" spans="1:7" s="51" customFormat="1" ht="15" x14ac:dyDescent="0.25">
      <c r="A39" s="166">
        <v>42215</v>
      </c>
      <c r="B39" s="245">
        <v>11.5</v>
      </c>
      <c r="C39" s="158" t="s">
        <v>114</v>
      </c>
      <c r="D39" s="158" t="s">
        <v>20</v>
      </c>
      <c r="E39" s="160" t="s">
        <v>49</v>
      </c>
      <c r="F39" s="226"/>
      <c r="G39" s="201"/>
    </row>
    <row r="40" spans="1:7" s="51" customFormat="1" ht="15" x14ac:dyDescent="0.25">
      <c r="A40" s="166">
        <v>42226</v>
      </c>
      <c r="B40" s="245">
        <f>115.4945-42</f>
        <v>73.494500000000002</v>
      </c>
      <c r="C40" s="158" t="s">
        <v>111</v>
      </c>
      <c r="D40" s="158" t="s">
        <v>115</v>
      </c>
      <c r="E40" s="160" t="s">
        <v>71</v>
      </c>
      <c r="F40" s="226"/>
      <c r="G40" s="201"/>
    </row>
    <row r="41" spans="1:7" s="51" customFormat="1" ht="15" x14ac:dyDescent="0.25">
      <c r="A41" s="166">
        <v>42227</v>
      </c>
      <c r="B41" s="245">
        <v>33.660499999999999</v>
      </c>
      <c r="C41" s="158" t="s">
        <v>111</v>
      </c>
      <c r="D41" s="158" t="s">
        <v>116</v>
      </c>
      <c r="E41" s="160" t="s">
        <v>71</v>
      </c>
      <c r="F41" s="226"/>
      <c r="G41" s="201"/>
    </row>
    <row r="42" spans="1:7" s="51" customFormat="1" ht="15" x14ac:dyDescent="0.25">
      <c r="A42" s="166">
        <v>42257</v>
      </c>
      <c r="B42" s="186">
        <v>64.998000000000005</v>
      </c>
      <c r="C42" s="158" t="s">
        <v>16</v>
      </c>
      <c r="D42" s="158" t="s">
        <v>20</v>
      </c>
      <c r="E42" s="160" t="s">
        <v>18</v>
      </c>
      <c r="F42" s="191"/>
      <c r="G42" s="201"/>
    </row>
    <row r="43" spans="1:7" s="51" customFormat="1" ht="15" x14ac:dyDescent="0.25">
      <c r="A43" s="166">
        <v>42637</v>
      </c>
      <c r="B43" s="186">
        <v>67.999499999999998</v>
      </c>
      <c r="C43" s="158" t="s">
        <v>16</v>
      </c>
      <c r="D43" s="158" t="s">
        <v>20</v>
      </c>
      <c r="E43" s="160" t="s">
        <v>18</v>
      </c>
      <c r="F43" s="191"/>
      <c r="G43" s="201"/>
    </row>
    <row r="44" spans="1:7" s="51" customFormat="1" ht="15" x14ac:dyDescent="0.25">
      <c r="A44" s="166">
        <v>42290</v>
      </c>
      <c r="B44" s="186">
        <v>67.999499999999998</v>
      </c>
      <c r="C44" s="158" t="s">
        <v>16</v>
      </c>
      <c r="D44" s="158" t="s">
        <v>20</v>
      </c>
      <c r="E44" s="160" t="s">
        <v>18</v>
      </c>
      <c r="F44" s="191"/>
      <c r="G44" s="201"/>
    </row>
    <row r="45" spans="1:7" s="51" customFormat="1" ht="15" x14ac:dyDescent="0.25">
      <c r="A45" s="195">
        <v>42291</v>
      </c>
      <c r="B45" s="186">
        <v>31.004000000000001</v>
      </c>
      <c r="C45" s="158" t="s">
        <v>118</v>
      </c>
      <c r="D45" s="45" t="s">
        <v>117</v>
      </c>
      <c r="E45" s="55" t="s">
        <v>70</v>
      </c>
      <c r="F45" s="219"/>
      <c r="G45" s="201"/>
    </row>
    <row r="46" spans="1:7" s="51" customFormat="1" ht="15" x14ac:dyDescent="0.25">
      <c r="A46" s="166">
        <v>42297</v>
      </c>
      <c r="B46" s="186">
        <v>70.000499999999988</v>
      </c>
      <c r="C46" s="158" t="s">
        <v>16</v>
      </c>
      <c r="D46" s="158" t="s">
        <v>20</v>
      </c>
      <c r="E46" s="160" t="s">
        <v>18</v>
      </c>
      <c r="F46" s="191"/>
      <c r="G46" s="201"/>
    </row>
    <row r="47" spans="1:7" s="51" customFormat="1" ht="15" x14ac:dyDescent="0.25">
      <c r="A47" s="195">
        <v>42300</v>
      </c>
      <c r="B47" s="186">
        <v>7.0034999999999989</v>
      </c>
      <c r="C47" s="158" t="s">
        <v>119</v>
      </c>
      <c r="D47" s="45" t="s">
        <v>120</v>
      </c>
      <c r="E47" s="55" t="s">
        <v>70</v>
      </c>
      <c r="F47" s="219"/>
      <c r="G47" s="201"/>
    </row>
    <row r="48" spans="1:7" s="51" customFormat="1" ht="15" x14ac:dyDescent="0.25">
      <c r="A48" s="166">
        <v>42678</v>
      </c>
      <c r="B48" s="186">
        <v>67.999499999999998</v>
      </c>
      <c r="C48" s="158" t="s">
        <v>16</v>
      </c>
      <c r="D48" s="158" t="s">
        <v>20</v>
      </c>
      <c r="E48" s="160" t="s">
        <v>18</v>
      </c>
      <c r="F48" s="191"/>
      <c r="G48" s="201"/>
    </row>
    <row r="49" spans="1:7" s="51" customFormat="1" ht="15" x14ac:dyDescent="0.25">
      <c r="A49" s="166">
        <v>42383</v>
      </c>
      <c r="B49" s="186">
        <v>64.998000000000005</v>
      </c>
      <c r="C49" s="158" t="s">
        <v>16</v>
      </c>
      <c r="D49" s="158" t="s">
        <v>20</v>
      </c>
      <c r="E49" s="160" t="s">
        <v>18</v>
      </c>
      <c r="F49" s="191"/>
      <c r="G49" s="201"/>
    </row>
    <row r="50" spans="1:7" s="51" customFormat="1" ht="15" x14ac:dyDescent="0.25">
      <c r="A50" s="166">
        <v>42381</v>
      </c>
      <c r="B50" s="186">
        <v>15.996499999999999</v>
      </c>
      <c r="C50" s="158" t="s">
        <v>16</v>
      </c>
      <c r="D50" s="158" t="s">
        <v>82</v>
      </c>
      <c r="E50" s="160" t="s">
        <v>18</v>
      </c>
      <c r="F50" s="193"/>
      <c r="G50" s="201"/>
    </row>
    <row r="51" spans="1:7" s="51" customFormat="1" ht="15" x14ac:dyDescent="0.25">
      <c r="A51" s="166">
        <v>42388</v>
      </c>
      <c r="B51" s="186">
        <v>15.996499999999999</v>
      </c>
      <c r="C51" s="158" t="s">
        <v>16</v>
      </c>
      <c r="D51" s="158" t="s">
        <v>82</v>
      </c>
      <c r="E51" s="160" t="s">
        <v>18</v>
      </c>
      <c r="F51" s="193"/>
      <c r="G51" s="201"/>
    </row>
    <row r="52" spans="1:7" s="51" customFormat="1" ht="15" x14ac:dyDescent="0.25">
      <c r="A52" s="166">
        <v>42401</v>
      </c>
      <c r="B52" s="186">
        <v>67.999499999999998</v>
      </c>
      <c r="C52" s="158" t="s">
        <v>16</v>
      </c>
      <c r="D52" s="158" t="s">
        <v>20</v>
      </c>
      <c r="E52" s="160" t="s">
        <v>18</v>
      </c>
      <c r="F52" s="191"/>
      <c r="G52" s="201"/>
    </row>
    <row r="53" spans="1:7" s="51" customFormat="1" x14ac:dyDescent="0.2">
      <c r="A53" s="166">
        <v>42405</v>
      </c>
      <c r="B53" s="186">
        <v>64.998000000000005</v>
      </c>
      <c r="C53" s="158" t="s">
        <v>16</v>
      </c>
      <c r="D53" s="158" t="s">
        <v>20</v>
      </c>
      <c r="E53" s="160" t="s">
        <v>18</v>
      </c>
      <c r="F53" s="191"/>
      <c r="G53" s="137"/>
    </row>
    <row r="54" spans="1:7" s="51" customFormat="1" x14ac:dyDescent="0.2">
      <c r="A54" s="244">
        <v>42408</v>
      </c>
      <c r="B54" s="186">
        <v>233.00149999999999</v>
      </c>
      <c r="C54" s="158" t="s">
        <v>110</v>
      </c>
      <c r="D54" s="158" t="s">
        <v>62</v>
      </c>
      <c r="E54" s="160" t="s">
        <v>71</v>
      </c>
      <c r="F54" s="193"/>
      <c r="G54" s="137"/>
    </row>
    <row r="55" spans="1:7" s="51" customFormat="1" ht="15" x14ac:dyDescent="0.25">
      <c r="A55" s="242">
        <v>42408</v>
      </c>
      <c r="B55" s="186">
        <v>226.21</v>
      </c>
      <c r="C55" s="158" t="s">
        <v>137</v>
      </c>
      <c r="D55" s="51" t="s">
        <v>84</v>
      </c>
      <c r="E55" s="133" t="s">
        <v>71</v>
      </c>
      <c r="F55" s="222"/>
      <c r="G55" s="137"/>
    </row>
    <row r="56" spans="1:7" s="51" customFormat="1" x14ac:dyDescent="0.2">
      <c r="A56" s="166">
        <v>42410</v>
      </c>
      <c r="B56" s="186">
        <v>64.998000000000005</v>
      </c>
      <c r="C56" s="158" t="s">
        <v>16</v>
      </c>
      <c r="D56" s="158" t="s">
        <v>20</v>
      </c>
      <c r="E56" s="160" t="s">
        <v>18</v>
      </c>
      <c r="F56" s="191"/>
      <c r="G56" s="137"/>
    </row>
    <row r="57" spans="1:7" s="51" customFormat="1" x14ac:dyDescent="0.2">
      <c r="A57" s="195">
        <v>42418</v>
      </c>
      <c r="B57" s="186">
        <v>43.699999999999996</v>
      </c>
      <c r="C57" s="158" t="s">
        <v>121</v>
      </c>
      <c r="D57" s="45" t="s">
        <v>86</v>
      </c>
      <c r="E57" s="55" t="s">
        <v>70</v>
      </c>
      <c r="F57" s="219"/>
      <c r="G57" s="137"/>
    </row>
    <row r="58" spans="1:7" s="51" customFormat="1" x14ac:dyDescent="0.2">
      <c r="A58" s="195">
        <v>42418</v>
      </c>
      <c r="B58" s="186">
        <v>37.501499999999993</v>
      </c>
      <c r="C58" s="158" t="s">
        <v>122</v>
      </c>
      <c r="D58" s="45" t="s">
        <v>86</v>
      </c>
      <c r="E58" s="55" t="s">
        <v>70</v>
      </c>
      <c r="F58" s="219"/>
      <c r="G58" s="137"/>
    </row>
    <row r="59" spans="1:7" s="51" customFormat="1" x14ac:dyDescent="0.2">
      <c r="A59" s="166">
        <v>42430</v>
      </c>
      <c r="B59" s="186">
        <v>134.99849999999998</v>
      </c>
      <c r="C59" s="158" t="s">
        <v>108</v>
      </c>
      <c r="D59" s="158" t="s">
        <v>20</v>
      </c>
      <c r="E59" s="160" t="s">
        <v>18</v>
      </c>
      <c r="F59" s="191"/>
      <c r="G59" s="137"/>
    </row>
    <row r="60" spans="1:7" s="51" customFormat="1" x14ac:dyDescent="0.2">
      <c r="A60" s="166">
        <v>42431</v>
      </c>
      <c r="B60" s="186">
        <v>64.998000000000005</v>
      </c>
      <c r="C60" s="158" t="s">
        <v>16</v>
      </c>
      <c r="D60" s="158" t="s">
        <v>20</v>
      </c>
      <c r="E60" s="160" t="s">
        <v>18</v>
      </c>
      <c r="F60" s="191"/>
      <c r="G60" s="137"/>
    </row>
    <row r="61" spans="1:7" s="7" customFormat="1" x14ac:dyDescent="0.2">
      <c r="A61" s="166">
        <v>42431</v>
      </c>
      <c r="B61" s="186">
        <v>16</v>
      </c>
      <c r="C61" s="158" t="s">
        <v>16</v>
      </c>
      <c r="D61" s="158" t="s">
        <v>82</v>
      </c>
      <c r="E61" s="160" t="s">
        <v>18</v>
      </c>
      <c r="F61" s="193"/>
      <c r="G61" s="138"/>
    </row>
    <row r="62" spans="1:7" s="7" customFormat="1" x14ac:dyDescent="0.2">
      <c r="A62" s="166">
        <v>42438</v>
      </c>
      <c r="B62" s="186">
        <v>99.751000000000005</v>
      </c>
      <c r="C62" s="158" t="s">
        <v>123</v>
      </c>
      <c r="D62" s="45" t="s">
        <v>86</v>
      </c>
      <c r="E62" s="55" t="s">
        <v>70</v>
      </c>
      <c r="F62" s="219"/>
      <c r="G62" s="138"/>
    </row>
    <row r="63" spans="1:7" s="7" customFormat="1" x14ac:dyDescent="0.2">
      <c r="A63" s="166">
        <v>42438</v>
      </c>
      <c r="B63" s="186">
        <v>53.003500000000003</v>
      </c>
      <c r="C63" s="158" t="s">
        <v>16</v>
      </c>
      <c r="D63" s="158" t="s">
        <v>124</v>
      </c>
      <c r="E63" s="160" t="s">
        <v>18</v>
      </c>
      <c r="F63" s="191"/>
      <c r="G63" s="138"/>
    </row>
    <row r="64" spans="1:7" s="7" customFormat="1" x14ac:dyDescent="0.2">
      <c r="A64" s="166">
        <v>42452</v>
      </c>
      <c r="B64" s="186">
        <v>67.999499999999998</v>
      </c>
      <c r="C64" s="158" t="s">
        <v>16</v>
      </c>
      <c r="D64" s="158" t="s">
        <v>20</v>
      </c>
      <c r="E64" s="160" t="s">
        <v>18</v>
      </c>
      <c r="F64" s="191"/>
      <c r="G64" s="138"/>
    </row>
    <row r="65" spans="1:8" s="7" customFormat="1" x14ac:dyDescent="0.2">
      <c r="A65" s="166">
        <v>42494</v>
      </c>
      <c r="B65" s="186">
        <v>62.698</v>
      </c>
      <c r="C65" s="158" t="s">
        <v>125</v>
      </c>
      <c r="D65" s="45" t="s">
        <v>86</v>
      </c>
      <c r="E65" s="55" t="s">
        <v>70</v>
      </c>
      <c r="F65" s="219"/>
      <c r="G65" s="138"/>
    </row>
    <row r="66" spans="1:8" s="7" customFormat="1" x14ac:dyDescent="0.2">
      <c r="A66" s="166">
        <v>42515</v>
      </c>
      <c r="B66" s="186">
        <v>64.998000000000005</v>
      </c>
      <c r="C66" s="158" t="s">
        <v>16</v>
      </c>
      <c r="D66" s="158" t="s">
        <v>20</v>
      </c>
      <c r="E66" s="160" t="s">
        <v>18</v>
      </c>
      <c r="F66" s="191"/>
      <c r="G66" s="138"/>
    </row>
    <row r="67" spans="1:8" s="40" customFormat="1" x14ac:dyDescent="0.2">
      <c r="A67" s="166">
        <v>42523</v>
      </c>
      <c r="B67" s="186">
        <v>65</v>
      </c>
      <c r="C67" s="158" t="s">
        <v>16</v>
      </c>
      <c r="D67" s="158" t="s">
        <v>20</v>
      </c>
      <c r="E67" s="28" t="s">
        <v>18</v>
      </c>
      <c r="F67" s="227"/>
    </row>
    <row r="68" spans="1:8" x14ac:dyDescent="0.2">
      <c r="A68" s="166">
        <v>42536</v>
      </c>
      <c r="B68" s="186">
        <v>65</v>
      </c>
      <c r="C68" s="158" t="s">
        <v>16</v>
      </c>
      <c r="D68" s="158" t="s">
        <v>20</v>
      </c>
      <c r="E68" s="160" t="s">
        <v>18</v>
      </c>
      <c r="F68" s="227"/>
    </row>
    <row r="69" spans="1:8" s="51" customFormat="1" x14ac:dyDescent="0.2">
      <c r="A69" s="166">
        <v>42573</v>
      </c>
      <c r="B69" s="186">
        <v>64.998000000000005</v>
      </c>
      <c r="C69" s="158" t="s">
        <v>16</v>
      </c>
      <c r="D69" s="158" t="s">
        <v>20</v>
      </c>
      <c r="E69" s="160" t="s">
        <v>18</v>
      </c>
      <c r="F69" s="191"/>
      <c r="G69" s="137"/>
    </row>
    <row r="70" spans="1:8" s="41" customFormat="1" x14ac:dyDescent="0.2">
      <c r="A70" s="122"/>
      <c r="B70" s="178"/>
      <c r="C70" s="116"/>
      <c r="D70" s="116"/>
      <c r="E70" s="121"/>
      <c r="G70" s="138"/>
    </row>
    <row r="71" spans="1:8" s="118" customFormat="1" x14ac:dyDescent="0.2">
      <c r="A71" s="167" t="s">
        <v>21</v>
      </c>
      <c r="B71" s="179">
        <f>SUM(B37:B70)</f>
        <v>2624.5059999999999</v>
      </c>
      <c r="C71" s="7"/>
      <c r="D71" s="7"/>
      <c r="E71" s="115"/>
      <c r="F71" s="199"/>
      <c r="G71" s="203"/>
    </row>
    <row r="72" spans="1:8" x14ac:dyDescent="0.2">
      <c r="A72" s="27"/>
      <c r="B72" s="15"/>
      <c r="C72" s="15"/>
      <c r="D72" s="15"/>
      <c r="E72" s="28"/>
    </row>
    <row r="73" spans="1:8" x14ac:dyDescent="0.2">
      <c r="A73" s="36"/>
      <c r="B73" s="1"/>
      <c r="C73" s="1"/>
      <c r="D73" s="1"/>
      <c r="E73" s="37"/>
    </row>
    <row r="74" spans="1:8" s="8" customFormat="1" ht="47.25" x14ac:dyDescent="0.25">
      <c r="A74" s="31" t="s">
        <v>22</v>
      </c>
      <c r="B74" s="12" t="s">
        <v>23</v>
      </c>
      <c r="C74" s="6"/>
      <c r="D74" s="6"/>
      <c r="E74" s="32"/>
      <c r="G74" s="136"/>
    </row>
    <row r="75" spans="1:8" s="7" customFormat="1" x14ac:dyDescent="0.2">
      <c r="A75" s="25" t="s">
        <v>8</v>
      </c>
      <c r="B75" s="3" t="s">
        <v>9</v>
      </c>
      <c r="C75" s="3"/>
      <c r="D75" s="3"/>
      <c r="E75" s="26"/>
      <c r="F75" s="41"/>
      <c r="G75" s="138"/>
    </row>
    <row r="76" spans="1:8" s="7" customFormat="1" x14ac:dyDescent="0.2">
      <c r="A76" s="114"/>
      <c r="E76" s="115"/>
      <c r="F76" s="41"/>
      <c r="G76" s="138"/>
      <c r="H76" s="41"/>
    </row>
    <row r="77" spans="1:8" s="7" customFormat="1" x14ac:dyDescent="0.2">
      <c r="A77" s="163" t="s">
        <v>51</v>
      </c>
      <c r="C77" s="7" t="s">
        <v>17</v>
      </c>
      <c r="D77" s="7" t="s">
        <v>53</v>
      </c>
      <c r="E77" s="115" t="s">
        <v>52</v>
      </c>
      <c r="F77" s="196"/>
      <c r="G77" s="138"/>
      <c r="H77" s="41"/>
    </row>
    <row r="78" spans="1:8" s="119" customFormat="1" ht="15" x14ac:dyDescent="0.25">
      <c r="A78" s="184">
        <v>42215</v>
      </c>
      <c r="B78" s="198">
        <v>218.00549999999998</v>
      </c>
      <c r="C78" s="17" t="s">
        <v>95</v>
      </c>
      <c r="D78" s="17" t="s">
        <v>70</v>
      </c>
      <c r="E78" s="133" t="s">
        <v>49</v>
      </c>
      <c r="F78" s="193"/>
      <c r="G78" s="201"/>
    </row>
    <row r="79" spans="1:8" s="119" customFormat="1" ht="15" x14ac:dyDescent="0.25">
      <c r="A79" s="139">
        <v>42215</v>
      </c>
      <c r="B79" s="198">
        <v>238.00399999999999</v>
      </c>
      <c r="C79" s="17" t="s">
        <v>95</v>
      </c>
      <c r="D79" s="17" t="s">
        <v>70</v>
      </c>
      <c r="E79" s="133" t="s">
        <v>49</v>
      </c>
      <c r="F79" s="193"/>
      <c r="G79" s="201"/>
    </row>
    <row r="80" spans="1:8" s="119" customFormat="1" ht="15" x14ac:dyDescent="0.25">
      <c r="A80" s="184">
        <v>42221</v>
      </c>
      <c r="B80" s="198">
        <v>89.998999999999995</v>
      </c>
      <c r="C80" s="17" t="s">
        <v>96</v>
      </c>
      <c r="D80" s="17" t="s">
        <v>70</v>
      </c>
      <c r="E80" s="133" t="s">
        <v>49</v>
      </c>
      <c r="F80" s="193"/>
      <c r="G80" s="201"/>
    </row>
    <row r="81" spans="1:8" s="119" customFormat="1" ht="15" x14ac:dyDescent="0.25">
      <c r="A81" s="184">
        <v>42226</v>
      </c>
      <c r="B81" s="198">
        <v>50.001999999999995</v>
      </c>
      <c r="C81" s="17" t="s">
        <v>48</v>
      </c>
      <c r="D81" s="17" t="s">
        <v>70</v>
      </c>
      <c r="E81" s="133" t="s">
        <v>18</v>
      </c>
      <c r="F81" s="193"/>
      <c r="G81" s="201"/>
    </row>
    <row r="82" spans="1:8" s="119" customFormat="1" ht="15" x14ac:dyDescent="0.25">
      <c r="A82" s="139">
        <v>42227</v>
      </c>
      <c r="B82" s="198">
        <v>209.001</v>
      </c>
      <c r="C82" s="17" t="s">
        <v>97</v>
      </c>
      <c r="D82" s="17" t="s">
        <v>71</v>
      </c>
      <c r="E82" s="133" t="s">
        <v>19</v>
      </c>
      <c r="F82" s="193"/>
      <c r="G82" s="201"/>
      <c r="H82" s="139"/>
    </row>
    <row r="83" spans="1:8" s="119" customFormat="1" ht="15" x14ac:dyDescent="0.25">
      <c r="A83" s="139">
        <v>42256</v>
      </c>
      <c r="B83" s="198">
        <v>468.00399999999996</v>
      </c>
      <c r="C83" s="17" t="s">
        <v>48</v>
      </c>
      <c r="D83" s="17" t="s">
        <v>70</v>
      </c>
      <c r="E83" s="133" t="s">
        <v>18</v>
      </c>
      <c r="F83" s="193"/>
      <c r="G83" s="201"/>
      <c r="H83" s="139"/>
    </row>
    <row r="84" spans="1:8" s="119" customFormat="1" ht="15" x14ac:dyDescent="0.25">
      <c r="A84" s="139">
        <v>42269</v>
      </c>
      <c r="B84" s="198">
        <v>280.00199999999995</v>
      </c>
      <c r="C84" s="17" t="s">
        <v>48</v>
      </c>
      <c r="D84" s="17" t="s">
        <v>70</v>
      </c>
      <c r="E84" s="133" t="s">
        <v>18</v>
      </c>
      <c r="F84" s="193"/>
      <c r="G84" s="201"/>
      <c r="H84" s="139"/>
    </row>
    <row r="85" spans="1:8" s="119" customFormat="1" ht="15" x14ac:dyDescent="0.25">
      <c r="A85" s="139">
        <v>42272</v>
      </c>
      <c r="B85" s="198">
        <v>280.00199999999995</v>
      </c>
      <c r="C85" s="17" t="s">
        <v>48</v>
      </c>
      <c r="D85" s="17" t="s">
        <v>70</v>
      </c>
      <c r="E85" s="164" t="s">
        <v>18</v>
      </c>
      <c r="F85" s="193"/>
      <c r="G85" s="201"/>
      <c r="H85" s="139"/>
    </row>
    <row r="86" spans="1:8" s="119" customFormat="1" x14ac:dyDescent="0.2">
      <c r="A86" s="139">
        <v>42290</v>
      </c>
      <c r="B86" s="198">
        <v>149.99449999999999</v>
      </c>
      <c r="C86" s="17" t="s">
        <v>48</v>
      </c>
      <c r="D86" s="17" t="s">
        <v>70</v>
      </c>
      <c r="E86" s="133" t="s">
        <v>18</v>
      </c>
      <c r="F86" s="193"/>
      <c r="G86" s="139"/>
      <c r="H86" s="139"/>
    </row>
    <row r="87" spans="1:8" s="119" customFormat="1" x14ac:dyDescent="0.2">
      <c r="A87" s="139">
        <v>42291</v>
      </c>
      <c r="B87" s="198">
        <v>337.99650000000003</v>
      </c>
      <c r="C87" s="17" t="s">
        <v>48</v>
      </c>
      <c r="D87" s="17" t="s">
        <v>70</v>
      </c>
      <c r="E87" s="133" t="s">
        <v>18</v>
      </c>
      <c r="F87" s="193"/>
      <c r="G87" s="139"/>
      <c r="H87" s="139"/>
    </row>
    <row r="88" spans="1:8" s="119" customFormat="1" x14ac:dyDescent="0.2">
      <c r="A88" s="139">
        <v>42296</v>
      </c>
      <c r="B88" s="198">
        <v>70.000499999999988</v>
      </c>
      <c r="C88" s="17" t="s">
        <v>126</v>
      </c>
      <c r="D88" s="17" t="s">
        <v>70</v>
      </c>
      <c r="E88" s="133" t="s">
        <v>18</v>
      </c>
      <c r="F88" s="191"/>
      <c r="G88" s="139"/>
      <c r="H88" s="139"/>
    </row>
    <row r="89" spans="1:8" s="119" customFormat="1" x14ac:dyDescent="0.2">
      <c r="A89" s="184">
        <v>42307</v>
      </c>
      <c r="B89" s="198">
        <v>50.001999999999995</v>
      </c>
      <c r="C89" s="17" t="s">
        <v>127</v>
      </c>
      <c r="D89" s="17" t="s">
        <v>70</v>
      </c>
      <c r="E89" s="133" t="s">
        <v>49</v>
      </c>
      <c r="F89" s="193"/>
      <c r="G89" s="139"/>
      <c r="H89" s="139"/>
    </row>
    <row r="90" spans="1:8" s="119" customFormat="1" x14ac:dyDescent="0.2">
      <c r="A90" s="139">
        <v>42310</v>
      </c>
      <c r="B90" s="198">
        <v>193.49899999999997</v>
      </c>
      <c r="C90" s="17" t="s">
        <v>48</v>
      </c>
      <c r="D90" s="17" t="s">
        <v>70</v>
      </c>
      <c r="E90" s="133" t="s">
        <v>18</v>
      </c>
      <c r="F90" s="193"/>
      <c r="G90" s="139"/>
      <c r="H90" s="139"/>
    </row>
    <row r="91" spans="1:8" s="119" customFormat="1" x14ac:dyDescent="0.2">
      <c r="A91" s="139">
        <v>42312</v>
      </c>
      <c r="B91" s="198">
        <v>220</v>
      </c>
      <c r="C91" s="17" t="s">
        <v>48</v>
      </c>
      <c r="D91" s="17" t="s">
        <v>70</v>
      </c>
      <c r="E91" s="133" t="s">
        <v>18</v>
      </c>
      <c r="F91" s="193"/>
      <c r="G91" s="139"/>
      <c r="H91" s="139"/>
    </row>
    <row r="92" spans="1:8" s="119" customFormat="1" x14ac:dyDescent="0.2">
      <c r="A92" s="139">
        <v>42331</v>
      </c>
      <c r="B92" s="198">
        <v>70.000499999999988</v>
      </c>
      <c r="C92" s="17" t="s">
        <v>127</v>
      </c>
      <c r="D92" s="17" t="s">
        <v>70</v>
      </c>
      <c r="E92" s="133" t="s">
        <v>18</v>
      </c>
      <c r="F92" s="193"/>
      <c r="G92" s="139"/>
      <c r="H92" s="139"/>
    </row>
    <row r="93" spans="1:8" s="119" customFormat="1" x14ac:dyDescent="0.2">
      <c r="A93" s="139">
        <v>42381</v>
      </c>
      <c r="B93" s="198">
        <v>308.00449999999995</v>
      </c>
      <c r="C93" s="17" t="s">
        <v>48</v>
      </c>
      <c r="D93" s="17" t="s">
        <v>70</v>
      </c>
      <c r="E93" s="133" t="s">
        <v>18</v>
      </c>
      <c r="F93" s="193"/>
      <c r="G93" s="139"/>
      <c r="H93" s="139"/>
    </row>
    <row r="94" spans="1:8" s="119" customFormat="1" x14ac:dyDescent="0.2">
      <c r="A94" s="139">
        <v>42382</v>
      </c>
      <c r="B94" s="198">
        <v>280.00199999999995</v>
      </c>
      <c r="C94" s="17" t="s">
        <v>48</v>
      </c>
      <c r="D94" s="17" t="s">
        <v>70</v>
      </c>
      <c r="E94" s="133" t="s">
        <v>18</v>
      </c>
      <c r="F94" s="193"/>
      <c r="G94" s="139"/>
      <c r="H94" s="139"/>
    </row>
    <row r="95" spans="1:8" s="119" customFormat="1" x14ac:dyDescent="0.2">
      <c r="A95" s="139">
        <v>42387</v>
      </c>
      <c r="B95" s="198">
        <v>211.40449999999998</v>
      </c>
      <c r="C95" s="17" t="s">
        <v>48</v>
      </c>
      <c r="D95" s="17" t="s">
        <v>70</v>
      </c>
      <c r="E95" s="133" t="s">
        <v>18</v>
      </c>
      <c r="F95" s="193"/>
      <c r="G95" s="139"/>
      <c r="H95" s="139"/>
    </row>
    <row r="96" spans="1:8" s="119" customFormat="1" x14ac:dyDescent="0.2">
      <c r="A96" s="139">
        <v>42388</v>
      </c>
      <c r="B96" s="198">
        <v>59.9955</v>
      </c>
      <c r="C96" s="17" t="s">
        <v>48</v>
      </c>
      <c r="D96" s="17" t="s">
        <v>70</v>
      </c>
      <c r="E96" s="133" t="s">
        <v>18</v>
      </c>
      <c r="F96" s="193"/>
      <c r="G96" s="139"/>
      <c r="H96" s="139"/>
    </row>
    <row r="97" spans="1:8" s="119" customFormat="1" x14ac:dyDescent="0.2">
      <c r="A97" s="139">
        <v>42397</v>
      </c>
      <c r="B97" s="198">
        <v>173.69599999999997</v>
      </c>
      <c r="C97" s="17" t="s">
        <v>48</v>
      </c>
      <c r="D97" s="17" t="s">
        <v>70</v>
      </c>
      <c r="E97" s="133" t="s">
        <v>18</v>
      </c>
      <c r="F97" s="193"/>
      <c r="G97" s="139"/>
      <c r="H97" s="139"/>
    </row>
    <row r="98" spans="1:8" s="119" customFormat="1" x14ac:dyDescent="0.2">
      <c r="A98" s="139">
        <v>42410</v>
      </c>
      <c r="B98" s="198">
        <v>268.29500000000002</v>
      </c>
      <c r="C98" s="17" t="s">
        <v>48</v>
      </c>
      <c r="D98" s="17" t="s">
        <v>70</v>
      </c>
      <c r="E98" s="133" t="s">
        <v>18</v>
      </c>
      <c r="F98" s="193"/>
      <c r="G98" s="139"/>
      <c r="H98" s="139"/>
    </row>
    <row r="99" spans="1:8" s="119" customFormat="1" x14ac:dyDescent="0.2">
      <c r="A99" s="139">
        <v>42413</v>
      </c>
      <c r="B99" s="198">
        <v>668.00049999999999</v>
      </c>
      <c r="C99" s="17" t="s">
        <v>98</v>
      </c>
      <c r="D99" s="17" t="s">
        <v>70</v>
      </c>
      <c r="E99" s="133" t="s">
        <v>72</v>
      </c>
      <c r="F99" s="193"/>
      <c r="G99" s="139"/>
      <c r="H99" s="139"/>
    </row>
    <row r="100" spans="1:8" s="119" customFormat="1" x14ac:dyDescent="0.2">
      <c r="A100" s="139">
        <v>42415</v>
      </c>
      <c r="B100" s="198">
        <v>250.40099999999998</v>
      </c>
      <c r="C100" s="17" t="s">
        <v>48</v>
      </c>
      <c r="D100" s="17" t="s">
        <v>70</v>
      </c>
      <c r="E100" s="133" t="s">
        <v>18</v>
      </c>
      <c r="F100" s="193"/>
      <c r="G100" s="139"/>
      <c r="H100" s="139"/>
    </row>
    <row r="101" spans="1:8" s="119" customFormat="1" x14ac:dyDescent="0.2">
      <c r="A101" s="139">
        <v>42417</v>
      </c>
      <c r="B101" s="198">
        <v>433.20499999999993</v>
      </c>
      <c r="C101" s="17" t="s">
        <v>48</v>
      </c>
      <c r="D101" s="17" t="s">
        <v>70</v>
      </c>
      <c r="E101" s="133" t="s">
        <v>18</v>
      </c>
      <c r="F101" s="193"/>
      <c r="G101" s="139"/>
      <c r="H101" s="139"/>
    </row>
    <row r="102" spans="1:8" s="119" customFormat="1" x14ac:dyDescent="0.2">
      <c r="A102" s="139">
        <v>42417</v>
      </c>
      <c r="B102" s="198">
        <v>59.9955</v>
      </c>
      <c r="C102" s="17" t="s">
        <v>48</v>
      </c>
      <c r="D102" s="17" t="s">
        <v>70</v>
      </c>
      <c r="E102" s="164" t="s">
        <v>18</v>
      </c>
      <c r="F102" s="193"/>
      <c r="G102" s="139"/>
      <c r="H102" s="139"/>
    </row>
    <row r="103" spans="1:8" s="119" customFormat="1" x14ac:dyDescent="0.2">
      <c r="A103" s="139">
        <v>42422</v>
      </c>
      <c r="B103" s="198">
        <v>328.79649999999998</v>
      </c>
      <c r="C103" s="17" t="s">
        <v>48</v>
      </c>
      <c r="D103" s="17" t="s">
        <v>70</v>
      </c>
      <c r="E103" s="133" t="s">
        <v>18</v>
      </c>
      <c r="F103" s="193"/>
      <c r="G103" s="139"/>
      <c r="H103" s="139"/>
    </row>
    <row r="104" spans="1:8" s="119" customFormat="1" x14ac:dyDescent="0.2">
      <c r="A104" s="147">
        <v>42424</v>
      </c>
      <c r="B104" s="198">
        <v>97.002499999999984</v>
      </c>
      <c r="C104" s="17" t="s">
        <v>48</v>
      </c>
      <c r="D104" s="17" t="s">
        <v>70</v>
      </c>
      <c r="E104" s="133" t="s">
        <v>18</v>
      </c>
      <c r="F104" s="193"/>
      <c r="G104" s="139"/>
      <c r="H104" s="139"/>
    </row>
    <row r="105" spans="1:8" s="119" customFormat="1" x14ac:dyDescent="0.2">
      <c r="A105" s="139">
        <v>42429</v>
      </c>
      <c r="B105" s="198">
        <v>366.80399999999997</v>
      </c>
      <c r="C105" s="17" t="s">
        <v>48</v>
      </c>
      <c r="D105" s="17" t="s">
        <v>70</v>
      </c>
      <c r="E105" s="164" t="s">
        <v>18</v>
      </c>
      <c r="F105" s="193"/>
      <c r="G105" s="139"/>
      <c r="H105" s="139"/>
    </row>
    <row r="106" spans="1:8" s="119" customFormat="1" x14ac:dyDescent="0.2">
      <c r="A106" s="139">
        <v>42436</v>
      </c>
      <c r="B106" s="198">
        <v>211.40449999999998</v>
      </c>
      <c r="C106" s="17" t="s">
        <v>48</v>
      </c>
      <c r="D106" s="17" t="s">
        <v>70</v>
      </c>
      <c r="E106" s="133" t="s">
        <v>18</v>
      </c>
      <c r="F106" s="193"/>
      <c r="G106" s="139"/>
      <c r="H106" s="139"/>
    </row>
    <row r="107" spans="1:8" s="119" customFormat="1" x14ac:dyDescent="0.2">
      <c r="A107" s="139">
        <v>42438</v>
      </c>
      <c r="B107" s="198">
        <v>227.99899999999997</v>
      </c>
      <c r="C107" s="17" t="s">
        <v>48</v>
      </c>
      <c r="D107" s="17" t="s">
        <v>70</v>
      </c>
      <c r="E107" s="133" t="s">
        <v>18</v>
      </c>
      <c r="F107" s="193"/>
      <c r="G107" s="139"/>
      <c r="H107" s="139"/>
    </row>
    <row r="108" spans="1:8" s="119" customFormat="1" x14ac:dyDescent="0.2">
      <c r="A108" s="139">
        <v>42438</v>
      </c>
      <c r="B108" s="198">
        <v>251.4</v>
      </c>
      <c r="C108" s="17" t="s">
        <v>16</v>
      </c>
      <c r="D108" s="17" t="s">
        <v>70</v>
      </c>
      <c r="E108" s="133" t="s">
        <v>18</v>
      </c>
      <c r="F108" s="193"/>
      <c r="G108" s="139"/>
      <c r="H108" s="139"/>
    </row>
    <row r="109" spans="1:8" s="119" customFormat="1" x14ac:dyDescent="0.2">
      <c r="A109" s="139">
        <v>42452</v>
      </c>
      <c r="B109" s="198">
        <v>211.40449999999998</v>
      </c>
      <c r="C109" s="17" t="s">
        <v>48</v>
      </c>
      <c r="D109" s="17" t="s">
        <v>70</v>
      </c>
      <c r="E109" s="133" t="s">
        <v>18</v>
      </c>
      <c r="F109" s="193"/>
      <c r="G109" s="139"/>
      <c r="H109" s="139"/>
    </row>
    <row r="110" spans="1:8" s="119" customFormat="1" x14ac:dyDescent="0.2">
      <c r="A110" s="139">
        <v>42474</v>
      </c>
      <c r="B110" s="198">
        <v>211.40449999999998</v>
      </c>
      <c r="C110" s="17" t="s">
        <v>48</v>
      </c>
      <c r="D110" s="17" t="s">
        <v>70</v>
      </c>
      <c r="E110" s="133" t="s">
        <v>18</v>
      </c>
      <c r="F110" s="193"/>
      <c r="G110" s="139"/>
      <c r="H110" s="139"/>
    </row>
    <row r="111" spans="1:8" s="119" customFormat="1" x14ac:dyDescent="0.2">
      <c r="A111" s="139">
        <v>42478</v>
      </c>
      <c r="B111" s="198">
        <v>251.4</v>
      </c>
      <c r="C111" s="17" t="s">
        <v>133</v>
      </c>
      <c r="D111" s="17" t="s">
        <v>70</v>
      </c>
      <c r="E111" s="133" t="s">
        <v>18</v>
      </c>
      <c r="F111" s="193"/>
      <c r="G111" s="139"/>
      <c r="H111" s="139"/>
    </row>
    <row r="112" spans="1:8" s="119" customFormat="1" x14ac:dyDescent="0.2">
      <c r="A112" s="139">
        <v>42492</v>
      </c>
      <c r="B112" s="198">
        <v>211.40449999999998</v>
      </c>
      <c r="C112" s="17" t="s">
        <v>48</v>
      </c>
      <c r="D112" s="17" t="s">
        <v>70</v>
      </c>
      <c r="E112" s="133" t="s">
        <v>18</v>
      </c>
      <c r="F112" s="193"/>
      <c r="G112" s="139"/>
      <c r="H112" s="139"/>
    </row>
    <row r="113" spans="1:8" s="119" customFormat="1" x14ac:dyDescent="0.2">
      <c r="A113" s="139">
        <v>42493</v>
      </c>
      <c r="B113" s="198">
        <v>39.997</v>
      </c>
      <c r="C113" s="17" t="s">
        <v>48</v>
      </c>
      <c r="D113" s="17" t="s">
        <v>70</v>
      </c>
      <c r="E113" s="133" t="s">
        <v>18</v>
      </c>
      <c r="F113" s="193"/>
      <c r="G113" s="139"/>
      <c r="H113" s="139"/>
    </row>
    <row r="114" spans="1:8" s="148" customFormat="1" x14ac:dyDescent="0.2">
      <c r="A114" s="139">
        <v>42506</v>
      </c>
      <c r="B114" s="198">
        <v>211.40449999999998</v>
      </c>
      <c r="C114" s="17" t="s">
        <v>48</v>
      </c>
      <c r="D114" s="17" t="s">
        <v>70</v>
      </c>
      <c r="E114" s="133" t="s">
        <v>18</v>
      </c>
      <c r="F114" s="193"/>
      <c r="G114" s="147"/>
      <c r="H114" s="147"/>
    </row>
    <row r="115" spans="1:8" s="119" customFormat="1" x14ac:dyDescent="0.2">
      <c r="A115" s="139">
        <v>42513</v>
      </c>
      <c r="B115" s="198">
        <v>211.40449999999998</v>
      </c>
      <c r="C115" s="17" t="s">
        <v>48</v>
      </c>
      <c r="D115" s="17" t="s">
        <v>70</v>
      </c>
      <c r="E115" s="133" t="s">
        <v>18</v>
      </c>
      <c r="F115" s="193"/>
      <c r="G115" s="139"/>
      <c r="H115" s="139"/>
    </row>
    <row r="116" spans="1:8" s="119" customFormat="1" x14ac:dyDescent="0.2">
      <c r="A116" s="139">
        <v>42521</v>
      </c>
      <c r="B116" s="198">
        <v>118.00149999999999</v>
      </c>
      <c r="C116" s="17" t="s">
        <v>48</v>
      </c>
      <c r="D116" s="17" t="s">
        <v>70</v>
      </c>
      <c r="E116" s="133" t="s">
        <v>18</v>
      </c>
      <c r="F116" s="193"/>
      <c r="G116" s="139"/>
      <c r="H116" s="139"/>
    </row>
    <row r="117" spans="1:8" s="119" customFormat="1" x14ac:dyDescent="0.2">
      <c r="A117" s="139">
        <v>42534</v>
      </c>
      <c r="B117" s="198">
        <v>211.40449999999998</v>
      </c>
      <c r="C117" s="17" t="s">
        <v>48</v>
      </c>
      <c r="D117" s="17" t="s">
        <v>70</v>
      </c>
      <c r="E117" s="133" t="s">
        <v>18</v>
      </c>
      <c r="F117" s="193"/>
      <c r="G117" s="139"/>
      <c r="H117" s="139"/>
    </row>
    <row r="118" spans="1:8" s="119" customFormat="1" x14ac:dyDescent="0.2">
      <c r="A118" s="139">
        <v>42541</v>
      </c>
      <c r="B118" s="198">
        <v>211.40449999999998</v>
      </c>
      <c r="C118" s="17" t="s">
        <v>48</v>
      </c>
      <c r="D118" s="17" t="s">
        <v>70</v>
      </c>
      <c r="E118" s="133" t="s">
        <v>18</v>
      </c>
      <c r="F118" s="193"/>
      <c r="G118" s="139"/>
      <c r="H118" s="139"/>
    </row>
    <row r="119" spans="1:8" s="119" customFormat="1" x14ac:dyDescent="0.2">
      <c r="A119" s="139">
        <v>42548</v>
      </c>
      <c r="B119" s="198">
        <v>211.40449999999998</v>
      </c>
      <c r="C119" s="17" t="s">
        <v>48</v>
      </c>
      <c r="D119" s="17" t="s">
        <v>70</v>
      </c>
      <c r="E119" s="133" t="s">
        <v>18</v>
      </c>
      <c r="F119" s="193"/>
      <c r="G119" s="139"/>
      <c r="H119" s="139"/>
    </row>
    <row r="120" spans="1:8" s="119" customFormat="1" x14ac:dyDescent="0.2">
      <c r="A120" s="139">
        <v>42548</v>
      </c>
      <c r="B120" s="198">
        <v>39.997</v>
      </c>
      <c r="C120" s="17" t="s">
        <v>48</v>
      </c>
      <c r="D120" s="17" t="s">
        <v>70</v>
      </c>
      <c r="E120" s="133" t="s">
        <v>18</v>
      </c>
      <c r="F120" s="193"/>
      <c r="G120" s="139"/>
      <c r="H120" s="139"/>
    </row>
    <row r="121" spans="1:8" s="119" customFormat="1" x14ac:dyDescent="0.2">
      <c r="A121" s="149"/>
      <c r="B121" s="185"/>
      <c r="C121" s="17"/>
      <c r="D121" s="17"/>
      <c r="E121" s="120"/>
      <c r="F121" s="143"/>
      <c r="G121" s="139"/>
    </row>
    <row r="122" spans="1:8" s="119" customFormat="1" x14ac:dyDescent="0.2">
      <c r="A122" s="149"/>
      <c r="B122" s="185"/>
      <c r="C122" s="17"/>
      <c r="D122" s="17"/>
      <c r="E122" s="120"/>
      <c r="F122" s="143"/>
      <c r="G122" s="139"/>
    </row>
    <row r="123" spans="1:8" s="119" customFormat="1" x14ac:dyDescent="0.2">
      <c r="A123" s="149"/>
      <c r="B123" s="185"/>
      <c r="C123" s="17"/>
      <c r="D123" s="17"/>
      <c r="E123" s="133"/>
      <c r="F123" s="143"/>
      <c r="G123" s="139"/>
    </row>
    <row r="124" spans="1:8" s="119" customFormat="1" x14ac:dyDescent="0.2">
      <c r="A124" s="149"/>
      <c r="B124" s="180"/>
      <c r="C124" s="17"/>
      <c r="D124" s="17"/>
      <c r="E124" s="120"/>
      <c r="F124" s="143"/>
      <c r="G124" s="139"/>
    </row>
    <row r="125" spans="1:8" s="7" customFormat="1" x14ac:dyDescent="0.2">
      <c r="A125" s="114" t="s">
        <v>24</v>
      </c>
      <c r="B125" s="128">
        <f>SUM(B78:B124)</f>
        <v>9261.5499999999993</v>
      </c>
      <c r="E125" s="115"/>
      <c r="F125" s="41"/>
      <c r="G125" s="138"/>
      <c r="H125" s="41"/>
    </row>
    <row r="126" spans="1:8" s="7" customFormat="1" x14ac:dyDescent="0.2">
      <c r="A126" s="114"/>
      <c r="B126" s="128"/>
      <c r="E126" s="115"/>
      <c r="F126" s="41"/>
      <c r="G126" s="138"/>
      <c r="H126" s="41"/>
    </row>
    <row r="127" spans="1:8" s="7" customFormat="1" x14ac:dyDescent="0.2">
      <c r="A127" s="114"/>
      <c r="B127" s="128"/>
      <c r="E127" s="115"/>
      <c r="F127" s="41"/>
      <c r="G127" s="138"/>
      <c r="H127" s="41"/>
    </row>
    <row r="128" spans="1:8" s="7" customFormat="1" x14ac:dyDescent="0.2">
      <c r="A128" s="114"/>
      <c r="B128" s="128"/>
      <c r="E128" s="115"/>
      <c r="F128" s="41"/>
      <c r="G128" s="138"/>
      <c r="H128" s="41"/>
    </row>
    <row r="129" spans="1:7" s="119" customFormat="1" ht="15" x14ac:dyDescent="0.25">
      <c r="A129" s="149">
        <v>42186</v>
      </c>
      <c r="B129" s="213">
        <v>185.00049999999999</v>
      </c>
      <c r="C129" s="17" t="s">
        <v>48</v>
      </c>
      <c r="D129" s="17" t="s">
        <v>73</v>
      </c>
      <c r="E129" s="120" t="s">
        <v>18</v>
      </c>
      <c r="F129" s="193"/>
      <c r="G129" s="201"/>
    </row>
    <row r="130" spans="1:7" s="119" customFormat="1" ht="15" x14ac:dyDescent="0.25">
      <c r="A130" s="149">
        <v>42205</v>
      </c>
      <c r="B130" s="213">
        <v>185.00049999999999</v>
      </c>
      <c r="C130" s="17" t="s">
        <v>48</v>
      </c>
      <c r="D130" s="17" t="s">
        <v>73</v>
      </c>
      <c r="E130" s="120" t="s">
        <v>18</v>
      </c>
      <c r="F130" s="193"/>
      <c r="G130" s="201"/>
    </row>
    <row r="131" spans="1:7" s="119" customFormat="1" ht="15" x14ac:dyDescent="0.25">
      <c r="A131" s="149">
        <v>42213</v>
      </c>
      <c r="B131" s="213">
        <v>57.902499999999996</v>
      </c>
      <c r="C131" s="17" t="s">
        <v>48</v>
      </c>
      <c r="D131" s="17" t="s">
        <v>75</v>
      </c>
      <c r="E131" s="120" t="s">
        <v>18</v>
      </c>
      <c r="F131" s="193"/>
      <c r="G131" s="201"/>
    </row>
    <row r="132" spans="1:7" s="119" customFormat="1" ht="15" x14ac:dyDescent="0.25">
      <c r="A132" s="149">
        <v>42212</v>
      </c>
      <c r="B132" s="213">
        <v>434.99899999999997</v>
      </c>
      <c r="C132" s="17" t="s">
        <v>48</v>
      </c>
      <c r="D132" s="17" t="s">
        <v>47</v>
      </c>
      <c r="E132" s="120" t="s">
        <v>18</v>
      </c>
      <c r="F132" s="193"/>
      <c r="G132" s="201"/>
    </row>
    <row r="133" spans="1:7" s="119" customFormat="1" ht="15" x14ac:dyDescent="0.25">
      <c r="A133" s="169">
        <v>42222</v>
      </c>
      <c r="B133" s="213">
        <v>38.501999999999995</v>
      </c>
      <c r="C133" s="17" t="s">
        <v>48</v>
      </c>
      <c r="D133" s="17" t="s">
        <v>75</v>
      </c>
      <c r="E133" s="120" t="s">
        <v>18</v>
      </c>
      <c r="F133" s="193"/>
      <c r="G133" s="201"/>
    </row>
    <row r="134" spans="1:7" s="119" customFormat="1" ht="15" x14ac:dyDescent="0.25">
      <c r="A134" s="149">
        <v>42256</v>
      </c>
      <c r="B134" s="213">
        <v>185.00049999999999</v>
      </c>
      <c r="C134" s="17" t="s">
        <v>48</v>
      </c>
      <c r="D134" s="17" t="s">
        <v>73</v>
      </c>
      <c r="E134" s="120" t="s">
        <v>18</v>
      </c>
      <c r="F134" s="193"/>
      <c r="G134" s="201"/>
    </row>
    <row r="135" spans="1:7" s="119" customFormat="1" ht="15" x14ac:dyDescent="0.25">
      <c r="A135" s="149">
        <v>42269</v>
      </c>
      <c r="B135" s="213">
        <v>384.99699999999996</v>
      </c>
      <c r="C135" s="17" t="s">
        <v>48</v>
      </c>
      <c r="D135" s="17" t="s">
        <v>46</v>
      </c>
      <c r="E135" s="120" t="s">
        <v>18</v>
      </c>
      <c r="F135" s="193"/>
      <c r="G135" s="201"/>
    </row>
    <row r="136" spans="1:7" s="119" customFormat="1" ht="15" x14ac:dyDescent="0.25">
      <c r="A136" s="149">
        <v>42270</v>
      </c>
      <c r="B136" s="213">
        <v>75.899999999999991</v>
      </c>
      <c r="C136" s="17" t="s">
        <v>48</v>
      </c>
      <c r="D136" s="17" t="s">
        <v>46</v>
      </c>
      <c r="E136" s="120" t="s">
        <v>18</v>
      </c>
      <c r="F136" s="193"/>
      <c r="G136" s="201"/>
    </row>
    <row r="137" spans="1:7" s="119" customFormat="1" x14ac:dyDescent="0.2">
      <c r="A137" s="149">
        <v>42289</v>
      </c>
      <c r="B137" s="213">
        <v>185.00049999999999</v>
      </c>
      <c r="C137" s="17" t="s">
        <v>48</v>
      </c>
      <c r="D137" s="17" t="s">
        <v>73</v>
      </c>
      <c r="E137" s="120" t="s">
        <v>18</v>
      </c>
      <c r="F137" s="193"/>
      <c r="G137" s="139"/>
    </row>
    <row r="138" spans="1:7" s="119" customFormat="1" x14ac:dyDescent="0.2">
      <c r="A138" s="149">
        <v>42296</v>
      </c>
      <c r="B138" s="213">
        <v>219.995</v>
      </c>
      <c r="C138" s="17" t="s">
        <v>48</v>
      </c>
      <c r="D138" s="17" t="s">
        <v>46</v>
      </c>
      <c r="E138" s="120" t="s">
        <v>18</v>
      </c>
      <c r="F138" s="193"/>
      <c r="G138" s="139"/>
    </row>
    <row r="139" spans="1:7" s="41" customFormat="1" x14ac:dyDescent="0.2">
      <c r="A139" s="149">
        <v>42311</v>
      </c>
      <c r="B139" s="213">
        <v>476.99699999999996</v>
      </c>
      <c r="C139" s="17" t="s">
        <v>48</v>
      </c>
      <c r="D139" s="17" t="s">
        <v>47</v>
      </c>
      <c r="E139" s="120" t="s">
        <v>18</v>
      </c>
      <c r="F139" s="193"/>
      <c r="G139" s="138"/>
    </row>
    <row r="140" spans="1:7" s="119" customFormat="1" x14ac:dyDescent="0.2">
      <c r="A140" s="149">
        <v>42317</v>
      </c>
      <c r="B140" s="213">
        <v>37.398000000000003</v>
      </c>
      <c r="C140" s="17" t="s">
        <v>48</v>
      </c>
      <c r="D140" s="17" t="s">
        <v>75</v>
      </c>
      <c r="E140" s="120" t="s">
        <v>18</v>
      </c>
      <c r="F140" s="193"/>
      <c r="G140" s="139"/>
    </row>
    <row r="141" spans="1:7" s="119" customFormat="1" x14ac:dyDescent="0.2">
      <c r="A141" s="149">
        <v>42397</v>
      </c>
      <c r="B141" s="213">
        <v>185.00049999999999</v>
      </c>
      <c r="C141" s="17" t="s">
        <v>48</v>
      </c>
      <c r="D141" s="17" t="s">
        <v>73</v>
      </c>
      <c r="E141" s="120" t="s">
        <v>18</v>
      </c>
      <c r="F141" s="193"/>
      <c r="G141" s="139"/>
    </row>
    <row r="142" spans="1:7" s="119" customFormat="1" x14ac:dyDescent="0.2">
      <c r="A142" s="149">
        <v>42408</v>
      </c>
      <c r="B142" s="213">
        <v>439.00099999999998</v>
      </c>
      <c r="C142" s="17" t="s">
        <v>48</v>
      </c>
      <c r="D142" s="17" t="s">
        <v>47</v>
      </c>
      <c r="E142" s="120" t="s">
        <v>18</v>
      </c>
      <c r="F142" s="193"/>
      <c r="G142" s="139"/>
    </row>
    <row r="143" spans="1:7" s="119" customFormat="1" x14ac:dyDescent="0.2">
      <c r="A143" s="149">
        <v>42429</v>
      </c>
      <c r="B143" s="213">
        <v>128.39750000000001</v>
      </c>
      <c r="C143" s="17" t="s">
        <v>48</v>
      </c>
      <c r="D143" s="17" t="s">
        <v>75</v>
      </c>
      <c r="E143" s="120" t="s">
        <v>18</v>
      </c>
      <c r="F143" s="193"/>
      <c r="G143" s="139"/>
    </row>
    <row r="144" spans="1:7" s="119" customFormat="1" x14ac:dyDescent="0.2">
      <c r="A144" s="149">
        <v>42429</v>
      </c>
      <c r="B144" s="213">
        <v>185.00049999999999</v>
      </c>
      <c r="C144" s="17" t="s">
        <v>48</v>
      </c>
      <c r="D144" s="17" t="s">
        <v>73</v>
      </c>
      <c r="E144" s="120" t="s">
        <v>18</v>
      </c>
      <c r="F144" s="193"/>
      <c r="G144" s="139"/>
    </row>
    <row r="145" spans="1:7" s="119" customFormat="1" x14ac:dyDescent="0.2">
      <c r="A145" s="149">
        <v>42382</v>
      </c>
      <c r="B145" s="213">
        <v>411.99899999999997</v>
      </c>
      <c r="C145" s="17" t="s">
        <v>48</v>
      </c>
      <c r="D145" s="17" t="s">
        <v>47</v>
      </c>
      <c r="E145" s="120" t="s">
        <v>18</v>
      </c>
      <c r="F145" s="193"/>
      <c r="G145" s="139"/>
    </row>
    <row r="146" spans="1:7" s="119" customFormat="1" x14ac:dyDescent="0.2">
      <c r="A146" s="149">
        <v>42438</v>
      </c>
      <c r="B146" s="213">
        <v>421.00349999999992</v>
      </c>
      <c r="C146" s="17" t="s">
        <v>48</v>
      </c>
      <c r="D146" s="17" t="s">
        <v>47</v>
      </c>
      <c r="E146" s="120" t="s">
        <v>18</v>
      </c>
      <c r="F146" s="193"/>
      <c r="G146" s="139"/>
    </row>
    <row r="147" spans="1:7" s="119" customFormat="1" x14ac:dyDescent="0.2">
      <c r="A147" s="149">
        <v>42422</v>
      </c>
      <c r="B147" s="213">
        <v>224.9975</v>
      </c>
      <c r="C147" s="17" t="s">
        <v>48</v>
      </c>
      <c r="D147" s="17" t="s">
        <v>46</v>
      </c>
      <c r="E147" s="120" t="s">
        <v>18</v>
      </c>
      <c r="F147" s="193"/>
      <c r="G147" s="139"/>
    </row>
    <row r="148" spans="1:7" s="119" customFormat="1" x14ac:dyDescent="0.2">
      <c r="A148" s="149">
        <v>42451</v>
      </c>
      <c r="B148" s="213">
        <v>370.00099999999998</v>
      </c>
      <c r="C148" s="17" t="s">
        <v>48</v>
      </c>
      <c r="D148" s="17" t="s">
        <v>74</v>
      </c>
      <c r="E148" s="120" t="s">
        <v>18</v>
      </c>
      <c r="F148" s="193"/>
      <c r="G148" s="139"/>
    </row>
    <row r="149" spans="1:7" s="119" customFormat="1" x14ac:dyDescent="0.2">
      <c r="A149" s="149">
        <v>42459</v>
      </c>
      <c r="B149" s="213">
        <v>153.9965</v>
      </c>
      <c r="C149" s="17" t="s">
        <v>48</v>
      </c>
      <c r="D149" s="17" t="s">
        <v>75</v>
      </c>
      <c r="E149" s="120" t="s">
        <v>18</v>
      </c>
      <c r="F149" s="193"/>
      <c r="G149" s="139"/>
    </row>
    <row r="150" spans="1:7" s="119" customFormat="1" x14ac:dyDescent="0.2">
      <c r="A150" s="149">
        <v>42388</v>
      </c>
      <c r="B150" s="213">
        <v>226.99849999999998</v>
      </c>
      <c r="C150" s="17" t="s">
        <v>48</v>
      </c>
      <c r="D150" s="17" t="s">
        <v>46</v>
      </c>
      <c r="E150" s="120" t="s">
        <v>18</v>
      </c>
      <c r="F150" s="193"/>
      <c r="G150" s="139"/>
    </row>
    <row r="151" spans="1:7" s="119" customFormat="1" x14ac:dyDescent="0.2">
      <c r="A151" s="149">
        <v>42464</v>
      </c>
      <c r="B151" s="213">
        <v>411.99899999999997</v>
      </c>
      <c r="C151" s="17" t="s">
        <v>48</v>
      </c>
      <c r="D151" s="17" t="s">
        <v>47</v>
      </c>
      <c r="E151" s="120" t="s">
        <v>18</v>
      </c>
      <c r="F151" s="193"/>
      <c r="G151" s="139"/>
    </row>
    <row r="152" spans="1:7" s="119" customFormat="1" x14ac:dyDescent="0.2">
      <c r="A152" s="149">
        <v>42494</v>
      </c>
      <c r="B152" s="213">
        <v>185.00049999999999</v>
      </c>
      <c r="C152" s="17" t="s">
        <v>48</v>
      </c>
      <c r="D152" s="17" t="s">
        <v>73</v>
      </c>
      <c r="E152" s="120" t="s">
        <v>18</v>
      </c>
      <c r="F152" s="193"/>
      <c r="G152" s="139"/>
    </row>
    <row r="153" spans="1:7" s="119" customFormat="1" x14ac:dyDescent="0.2">
      <c r="A153" s="149">
        <v>42515</v>
      </c>
      <c r="B153" s="213">
        <v>395.00200000000001</v>
      </c>
      <c r="C153" s="17" t="s">
        <v>48</v>
      </c>
      <c r="D153" s="17" t="s">
        <v>47</v>
      </c>
      <c r="E153" s="120" t="s">
        <v>18</v>
      </c>
      <c r="F153" s="193"/>
      <c r="G153" s="139"/>
    </row>
    <row r="154" spans="1:7" s="119" customFormat="1" x14ac:dyDescent="0.2">
      <c r="A154" s="149">
        <v>42522</v>
      </c>
      <c r="B154" s="213">
        <v>370.00099999999998</v>
      </c>
      <c r="C154" s="17" t="s">
        <v>48</v>
      </c>
      <c r="D154" s="17" t="s">
        <v>74</v>
      </c>
      <c r="E154" s="120" t="s">
        <v>18</v>
      </c>
      <c r="F154" s="193"/>
      <c r="G154" s="139"/>
    </row>
    <row r="155" spans="1:7" s="119" customFormat="1" x14ac:dyDescent="0.2">
      <c r="A155" s="166">
        <v>42270</v>
      </c>
      <c r="B155" s="194">
        <v>32</v>
      </c>
      <c r="C155" s="17" t="s">
        <v>48</v>
      </c>
      <c r="D155" s="17" t="s">
        <v>75</v>
      </c>
      <c r="E155" s="120" t="s">
        <v>18</v>
      </c>
      <c r="F155" s="216"/>
      <c r="G155" s="139"/>
    </row>
    <row r="156" spans="1:7" s="119" customFormat="1" x14ac:dyDescent="0.2">
      <c r="A156" s="149">
        <v>42543</v>
      </c>
      <c r="B156" s="230">
        <f>71.65*1.15</f>
        <v>82.397499999999994</v>
      </c>
      <c r="C156" s="17" t="s">
        <v>48</v>
      </c>
      <c r="D156" s="17" t="s">
        <v>75</v>
      </c>
      <c r="E156" s="120" t="s">
        <v>18</v>
      </c>
      <c r="F156" s="227"/>
      <c r="G156" s="139"/>
    </row>
    <row r="157" spans="1:7" s="41" customFormat="1" x14ac:dyDescent="0.2">
      <c r="A157" s="149">
        <v>42548</v>
      </c>
      <c r="B157" s="228">
        <f>160.87*1.15</f>
        <v>185.00049999999999</v>
      </c>
      <c r="C157" s="17" t="s">
        <v>48</v>
      </c>
      <c r="D157" s="17" t="s">
        <v>93</v>
      </c>
      <c r="E157" s="120" t="s">
        <v>18</v>
      </c>
      <c r="F157" s="227"/>
      <c r="G157" s="138"/>
    </row>
    <row r="158" spans="1:7" s="41" customFormat="1" x14ac:dyDescent="0.2">
      <c r="A158" s="149">
        <v>42543</v>
      </c>
      <c r="B158" s="228">
        <f>321.74*1.15</f>
        <v>370.00099999999998</v>
      </c>
      <c r="C158" s="17" t="s">
        <v>48</v>
      </c>
      <c r="D158" s="17" t="s">
        <v>74</v>
      </c>
      <c r="E158" s="120" t="s">
        <v>18</v>
      </c>
      <c r="F158" s="227"/>
      <c r="G158" s="138"/>
    </row>
    <row r="159" spans="1:7" s="41" customFormat="1" x14ac:dyDescent="0.2">
      <c r="A159" s="149">
        <v>42543</v>
      </c>
      <c r="B159" s="180">
        <f>15.65*1.15</f>
        <v>17.997499999999999</v>
      </c>
      <c r="C159" s="17" t="s">
        <v>48</v>
      </c>
      <c r="D159" s="17" t="s">
        <v>75</v>
      </c>
      <c r="E159" s="120" t="s">
        <v>18</v>
      </c>
      <c r="F159" s="240"/>
      <c r="G159" s="138"/>
    </row>
    <row r="160" spans="1:7" s="41" customFormat="1" x14ac:dyDescent="0.2">
      <c r="A160" s="149"/>
      <c r="B160" s="180"/>
      <c r="C160" s="17"/>
      <c r="D160" s="17"/>
      <c r="E160" s="120"/>
      <c r="F160" s="241"/>
      <c r="G160" s="138"/>
    </row>
    <row r="161" spans="1:7" s="7" customFormat="1" x14ac:dyDescent="0.2">
      <c r="A161" s="114" t="s">
        <v>45</v>
      </c>
      <c r="B161" s="128">
        <f>SUM(B129:B159)</f>
        <v>7262.487000000001</v>
      </c>
      <c r="E161" s="115"/>
      <c r="F161" s="41"/>
      <c r="G161" s="138"/>
    </row>
    <row r="162" spans="1:7" s="7" customFormat="1" x14ac:dyDescent="0.2">
      <c r="A162" s="114"/>
      <c r="B162" s="117"/>
      <c r="E162" s="115"/>
      <c r="F162" s="41"/>
      <c r="G162" s="138"/>
    </row>
    <row r="163" spans="1:7" s="7" customFormat="1" x14ac:dyDescent="0.2">
      <c r="A163" s="114"/>
      <c r="E163" s="115"/>
      <c r="F163" s="41"/>
      <c r="G163" s="138"/>
    </row>
    <row r="164" spans="1:7" s="7" customFormat="1" x14ac:dyDescent="0.2">
      <c r="A164" s="114"/>
      <c r="C164" s="7" t="s">
        <v>20</v>
      </c>
      <c r="E164" s="115"/>
      <c r="F164" s="41"/>
      <c r="G164" s="138"/>
    </row>
    <row r="165" spans="1:7" s="7" customFormat="1" ht="15" x14ac:dyDescent="0.25">
      <c r="A165" s="192" t="s">
        <v>65</v>
      </c>
      <c r="B165" s="198">
        <v>188.86449999999996</v>
      </c>
      <c r="C165" s="173" t="s">
        <v>128</v>
      </c>
      <c r="D165" s="173" t="s">
        <v>20</v>
      </c>
      <c r="E165" s="174"/>
      <c r="F165" s="191"/>
      <c r="G165" s="201"/>
    </row>
    <row r="166" spans="1:7" s="7" customFormat="1" ht="15" x14ac:dyDescent="0.25">
      <c r="A166" s="192" t="s">
        <v>66</v>
      </c>
      <c r="B166" s="198">
        <v>133.31950000000001</v>
      </c>
      <c r="C166" s="173" t="s">
        <v>128</v>
      </c>
      <c r="D166" s="173" t="s">
        <v>20</v>
      </c>
      <c r="E166" s="174"/>
      <c r="F166" s="191"/>
      <c r="G166" s="201"/>
    </row>
    <row r="167" spans="1:7" s="7" customFormat="1" ht="15" x14ac:dyDescent="0.25">
      <c r="A167" s="192" t="s">
        <v>67</v>
      </c>
      <c r="B167" s="198">
        <v>147.84399999999999</v>
      </c>
      <c r="C167" s="173" t="s">
        <v>128</v>
      </c>
      <c r="D167" s="173" t="s">
        <v>20</v>
      </c>
      <c r="E167" s="174"/>
      <c r="F167" s="191"/>
      <c r="G167" s="201"/>
    </row>
    <row r="168" spans="1:7" s="7" customFormat="1" ht="15" x14ac:dyDescent="0.25">
      <c r="A168" s="192" t="s">
        <v>76</v>
      </c>
      <c r="B168" s="198">
        <v>123.96999999999998</v>
      </c>
      <c r="C168" s="173" t="s">
        <v>128</v>
      </c>
      <c r="D168" s="173" t="s">
        <v>20</v>
      </c>
      <c r="E168" s="174"/>
      <c r="F168" s="191"/>
      <c r="G168" s="201"/>
    </row>
    <row r="169" spans="1:7" s="7" customFormat="1" ht="15" x14ac:dyDescent="0.25">
      <c r="A169" s="192" t="s">
        <v>77</v>
      </c>
      <c r="B169" s="198">
        <v>123.6365</v>
      </c>
      <c r="C169" s="173" t="s">
        <v>128</v>
      </c>
      <c r="D169" s="173" t="s">
        <v>20</v>
      </c>
      <c r="E169" s="174"/>
      <c r="F169" s="191"/>
      <c r="G169" s="201"/>
    </row>
    <row r="170" spans="1:7" s="7" customFormat="1" ht="15" x14ac:dyDescent="0.25">
      <c r="A170" s="192" t="s">
        <v>78</v>
      </c>
      <c r="B170" s="198">
        <v>12.994999999999999</v>
      </c>
      <c r="C170" s="173" t="s">
        <v>128</v>
      </c>
      <c r="D170" s="173" t="s">
        <v>20</v>
      </c>
      <c r="E170" s="174"/>
      <c r="F170" s="191"/>
      <c r="G170" s="201"/>
    </row>
    <row r="171" spans="1:7" s="7" customFormat="1" ht="15" x14ac:dyDescent="0.25">
      <c r="A171" s="192" t="s">
        <v>79</v>
      </c>
      <c r="B171" s="198">
        <v>94.599000000000004</v>
      </c>
      <c r="C171" s="173" t="s">
        <v>128</v>
      </c>
      <c r="D171" s="173" t="s">
        <v>20</v>
      </c>
      <c r="E171" s="174"/>
      <c r="F171" s="191"/>
      <c r="G171" s="201"/>
    </row>
    <row r="172" spans="1:7" s="7" customFormat="1" ht="15" x14ac:dyDescent="0.25">
      <c r="A172" s="192" t="s">
        <v>68</v>
      </c>
      <c r="B172" s="198">
        <v>273.67699999999996</v>
      </c>
      <c r="C172" s="173" t="s">
        <v>128</v>
      </c>
      <c r="D172" s="173" t="s">
        <v>20</v>
      </c>
      <c r="E172" s="174"/>
      <c r="F172" s="191"/>
      <c r="G172" s="201"/>
    </row>
    <row r="173" spans="1:7" s="7" customFormat="1" ht="15" x14ac:dyDescent="0.25">
      <c r="A173" s="192" t="s">
        <v>80</v>
      </c>
      <c r="B173" s="198">
        <v>18.146999999999998</v>
      </c>
      <c r="C173" s="173" t="s">
        <v>128</v>
      </c>
      <c r="D173" s="173" t="s">
        <v>20</v>
      </c>
      <c r="E173" s="174"/>
      <c r="F173" s="191"/>
      <c r="G173" s="201"/>
    </row>
    <row r="174" spans="1:7" s="7" customFormat="1" ht="15" x14ac:dyDescent="0.25">
      <c r="A174" s="192" t="s">
        <v>81</v>
      </c>
      <c r="B174" s="198">
        <v>34.982999999999997</v>
      </c>
      <c r="C174" s="173" t="s">
        <v>128</v>
      </c>
      <c r="D174" s="173" t="s">
        <v>20</v>
      </c>
      <c r="E174" s="174"/>
      <c r="F174" s="191"/>
      <c r="G174" s="201"/>
    </row>
    <row r="175" spans="1:7" s="7" customFormat="1" ht="15" x14ac:dyDescent="0.25">
      <c r="A175" s="192" t="s">
        <v>69</v>
      </c>
      <c r="B175" s="198">
        <v>121.877</v>
      </c>
      <c r="C175" s="173" t="s">
        <v>128</v>
      </c>
      <c r="D175" s="173" t="s">
        <v>20</v>
      </c>
      <c r="E175" s="174"/>
      <c r="F175" s="191"/>
      <c r="G175" s="201"/>
    </row>
    <row r="176" spans="1:7" s="7" customFormat="1" x14ac:dyDescent="0.2">
      <c r="A176" s="172">
        <v>42551</v>
      </c>
      <c r="B176" s="198">
        <v>245.16</v>
      </c>
      <c r="C176" s="173" t="s">
        <v>128</v>
      </c>
      <c r="D176" s="173" t="s">
        <v>20</v>
      </c>
      <c r="E176" s="174"/>
      <c r="F176" s="239"/>
      <c r="G176" s="138"/>
    </row>
    <row r="177" spans="1:7" s="41" customFormat="1" x14ac:dyDescent="0.2">
      <c r="A177" s="173"/>
      <c r="B177" s="181"/>
      <c r="C177" s="173"/>
      <c r="D177" s="173"/>
      <c r="E177" s="174"/>
      <c r="G177" s="138"/>
    </row>
    <row r="178" spans="1:7" s="7" customFormat="1" x14ac:dyDescent="0.2">
      <c r="A178" s="167" t="s">
        <v>26</v>
      </c>
      <c r="B178" s="168">
        <f>SUM(B165:B177)</f>
        <v>1519.0724999999998</v>
      </c>
      <c r="C178" s="173"/>
      <c r="D178" s="173"/>
      <c r="E178" s="174"/>
      <c r="F178" s="41"/>
      <c r="G178" s="138"/>
    </row>
    <row r="179" spans="1:7" s="7" customFormat="1" x14ac:dyDescent="0.2">
      <c r="A179" s="114"/>
      <c r="E179" s="115"/>
      <c r="F179" s="41"/>
      <c r="G179" s="138"/>
    </row>
    <row r="180" spans="1:7" s="7" customFormat="1" x14ac:dyDescent="0.2">
      <c r="A180" s="114"/>
      <c r="C180" s="7" t="s">
        <v>87</v>
      </c>
      <c r="E180" s="115"/>
      <c r="F180" s="41"/>
      <c r="G180" s="138"/>
    </row>
    <row r="181" spans="1:7" s="7" customFormat="1" x14ac:dyDescent="0.2">
      <c r="A181" s="205">
        <v>42317</v>
      </c>
      <c r="B181" s="198">
        <v>19.9985</v>
      </c>
      <c r="C181" s="45" t="s">
        <v>99</v>
      </c>
      <c r="D181" s="45" t="s">
        <v>100</v>
      </c>
      <c r="E181" s="55" t="s">
        <v>70</v>
      </c>
      <c r="F181" s="223"/>
      <c r="G181" s="138"/>
    </row>
    <row r="182" spans="1:7" s="7" customFormat="1" x14ac:dyDescent="0.2">
      <c r="A182" s="114"/>
      <c r="B182" s="218"/>
      <c r="E182" s="115"/>
      <c r="F182" s="219"/>
      <c r="G182" s="138"/>
    </row>
    <row r="183" spans="1:7" s="7" customFormat="1" x14ac:dyDescent="0.2">
      <c r="A183" s="114"/>
      <c r="B183" s="220"/>
      <c r="E183" s="115"/>
      <c r="F183" s="219"/>
      <c r="G183" s="138"/>
    </row>
    <row r="184" spans="1:7" s="7" customFormat="1" x14ac:dyDescent="0.2">
      <c r="A184" s="114"/>
      <c r="B184" s="220"/>
      <c r="E184" s="115"/>
      <c r="F184" s="219"/>
      <c r="G184" s="138"/>
    </row>
    <row r="185" spans="1:7" s="7" customFormat="1" x14ac:dyDescent="0.2">
      <c r="A185" s="167" t="s">
        <v>88</v>
      </c>
      <c r="B185" s="168">
        <f>SUM(B181:B184)</f>
        <v>19.9985</v>
      </c>
      <c r="E185" s="115"/>
      <c r="F185" s="219"/>
      <c r="G185" s="138"/>
    </row>
    <row r="186" spans="1:7" s="7" customFormat="1" x14ac:dyDescent="0.2">
      <c r="A186" s="114"/>
      <c r="B186" s="220"/>
      <c r="E186" s="115"/>
      <c r="F186" s="219"/>
      <c r="G186" s="138"/>
    </row>
    <row r="187" spans="1:7" s="7" customFormat="1" x14ac:dyDescent="0.2">
      <c r="A187" s="114"/>
      <c r="B187" s="220"/>
      <c r="C187" s="7" t="s">
        <v>89</v>
      </c>
      <c r="E187" s="115"/>
      <c r="F187" s="219"/>
      <c r="G187" s="138"/>
    </row>
    <row r="188" spans="1:7" s="45" customFormat="1" x14ac:dyDescent="0.2">
      <c r="A188" s="166">
        <v>42416</v>
      </c>
      <c r="B188" s="225">
        <f>135.85*1.15</f>
        <v>156.22749999999999</v>
      </c>
      <c r="C188" s="158" t="s">
        <v>141</v>
      </c>
      <c r="D188" s="51" t="s">
        <v>84</v>
      </c>
      <c r="E188" s="160"/>
      <c r="F188" s="226"/>
      <c r="G188" s="137"/>
    </row>
    <row r="189" spans="1:7" s="45" customFormat="1" x14ac:dyDescent="0.2">
      <c r="A189" s="195"/>
      <c r="B189" s="225"/>
      <c r="E189" s="55"/>
      <c r="F189" s="51"/>
      <c r="G189" s="137"/>
    </row>
    <row r="190" spans="1:7" s="7" customFormat="1" x14ac:dyDescent="0.2">
      <c r="A190" s="167" t="s">
        <v>90</v>
      </c>
      <c r="B190" s="221">
        <f>SUM(B188:B188)</f>
        <v>156.22749999999999</v>
      </c>
      <c r="E190" s="115"/>
      <c r="F190" s="41"/>
      <c r="G190" s="138"/>
    </row>
    <row r="191" spans="1:7" s="15" customFormat="1" x14ac:dyDescent="0.2">
      <c r="A191" s="27"/>
      <c r="E191" s="28"/>
      <c r="F191" s="17"/>
      <c r="G191" s="140"/>
    </row>
    <row r="192" spans="1:7" s="17" customFormat="1" ht="30" x14ac:dyDescent="0.2">
      <c r="A192" s="78" t="s">
        <v>57</v>
      </c>
      <c r="B192" s="129">
        <f>B71+B125+B161+B178+B30+B12+B185+B190</f>
        <v>27165.901499999996</v>
      </c>
      <c r="C192" s="18"/>
      <c r="D192" s="19"/>
      <c r="E192" s="33"/>
      <c r="G192" s="140"/>
    </row>
    <row r="193" spans="1:7" s="15" customFormat="1" ht="13.5" thickBot="1" x14ac:dyDescent="0.25">
      <c r="A193" s="34"/>
      <c r="B193" s="20" t="s">
        <v>9</v>
      </c>
      <c r="C193" s="21"/>
      <c r="D193" s="21"/>
      <c r="E193" s="35"/>
      <c r="F193" s="17"/>
      <c r="G193" s="140"/>
    </row>
    <row r="194" spans="1:7" x14ac:dyDescent="0.2">
      <c r="A194" s="27"/>
      <c r="B194" s="15"/>
      <c r="C194" s="15"/>
      <c r="D194" s="15"/>
      <c r="E194" s="28"/>
    </row>
    <row r="195" spans="1:7" x14ac:dyDescent="0.2">
      <c r="A195" s="27"/>
      <c r="B195" s="15"/>
      <c r="C195" s="15"/>
      <c r="D195" s="15"/>
      <c r="E195" s="28"/>
    </row>
    <row r="196" spans="1:7" x14ac:dyDescent="0.2">
      <c r="A196" s="27" t="s">
        <v>27</v>
      </c>
      <c r="B196" s="15"/>
      <c r="C196" s="15"/>
      <c r="D196" s="15"/>
      <c r="E196" s="28"/>
    </row>
    <row r="197" spans="1:7" x14ac:dyDescent="0.2">
      <c r="A197" s="27"/>
      <c r="B197" s="15"/>
      <c r="C197" s="15"/>
      <c r="D197" s="15"/>
      <c r="E197" s="28"/>
    </row>
    <row r="198" spans="1:7" x14ac:dyDescent="0.2">
      <c r="A198" s="36"/>
      <c r="B198" s="1"/>
      <c r="C198" s="1"/>
      <c r="D198" s="1"/>
      <c r="E198" s="37"/>
    </row>
  </sheetData>
  <sortState ref="A188:F189">
    <sortCondition ref="A188:A189"/>
  </sortState>
  <printOptions gridLines="1"/>
  <pageMargins left="0.70866141732283472" right="0.70866141732283472" top="0.74803149606299213" bottom="0.74803149606299213" header="0.31496062992125984" footer="0.31496062992125984"/>
  <pageSetup paperSize="8" scale="71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80" workbookViewId="0">
      <selection activeCell="E39" sqref="A1:E39"/>
    </sheetView>
  </sheetViews>
  <sheetFormatPr defaultColWidth="9.140625" defaultRowHeight="12.75" x14ac:dyDescent="0.2"/>
  <cols>
    <col min="1" max="1" width="23.85546875" style="45" customWidth="1"/>
    <col min="2" max="2" width="23.140625" style="45" customWidth="1"/>
    <col min="3" max="3" width="27.42578125" style="45" customWidth="1"/>
    <col min="4" max="4" width="27.140625" style="45" customWidth="1"/>
    <col min="5" max="5" width="28.140625" style="45" customWidth="1"/>
    <col min="6" max="16384" width="9.140625" style="46"/>
  </cols>
  <sheetData>
    <row r="1" spans="1:5" s="45" customFormat="1" ht="36" customHeight="1" x14ac:dyDescent="0.2">
      <c r="A1" s="98" t="s">
        <v>0</v>
      </c>
      <c r="B1" s="91"/>
      <c r="C1" s="91"/>
      <c r="D1" s="91"/>
      <c r="E1" s="100"/>
    </row>
    <row r="2" spans="1:5" s="7" customFormat="1" ht="35.25" customHeight="1" x14ac:dyDescent="0.2">
      <c r="A2" s="95" t="s">
        <v>2</v>
      </c>
      <c r="B2" s="96"/>
      <c r="C2" s="95" t="s">
        <v>4</v>
      </c>
      <c r="D2" s="96"/>
      <c r="E2" s="96" t="str">
        <f>Travel!D2</f>
        <v>1 July 2015 - 30 June 2016</v>
      </c>
    </row>
    <row r="3" spans="1:5" s="42" customFormat="1" ht="35.25" customHeight="1" x14ac:dyDescent="0.25">
      <c r="A3" s="105" t="s">
        <v>28</v>
      </c>
      <c r="B3" s="106"/>
      <c r="C3" s="106"/>
      <c r="D3" s="106"/>
      <c r="E3" s="107"/>
    </row>
    <row r="4" spans="1:5" s="7" customFormat="1" ht="31.5" x14ac:dyDescent="0.25">
      <c r="A4" s="72" t="s">
        <v>29</v>
      </c>
      <c r="B4" s="73" t="s">
        <v>7</v>
      </c>
      <c r="C4" s="11"/>
      <c r="D4" s="11"/>
      <c r="E4" s="58"/>
    </row>
    <row r="5" spans="1:5" ht="25.5" x14ac:dyDescent="0.2">
      <c r="A5" s="61" t="s">
        <v>8</v>
      </c>
      <c r="B5" s="3" t="s">
        <v>9</v>
      </c>
      <c r="C5" s="3" t="s">
        <v>30</v>
      </c>
      <c r="D5" s="3" t="s">
        <v>31</v>
      </c>
      <c r="E5" s="26" t="s">
        <v>12</v>
      </c>
    </row>
    <row r="6" spans="1:5" x14ac:dyDescent="0.2">
      <c r="A6" s="54"/>
      <c r="E6" s="55"/>
    </row>
    <row r="7" spans="1:5" x14ac:dyDescent="0.2">
      <c r="A7" s="54"/>
      <c r="E7" s="55"/>
    </row>
    <row r="8" spans="1:5" x14ac:dyDescent="0.2">
      <c r="A8" s="54"/>
      <c r="E8" s="55"/>
    </row>
    <row r="9" spans="1:5" x14ac:dyDescent="0.2">
      <c r="A9" s="54"/>
      <c r="E9" s="55"/>
    </row>
    <row r="10" spans="1:5" x14ac:dyDescent="0.2">
      <c r="A10" s="54"/>
      <c r="E10" s="55"/>
    </row>
    <row r="11" spans="1:5" x14ac:dyDescent="0.2">
      <c r="A11" s="54"/>
      <c r="E11" s="55"/>
    </row>
    <row r="12" spans="1:5" x14ac:dyDescent="0.2">
      <c r="A12" s="54"/>
      <c r="E12" s="55"/>
    </row>
    <row r="13" spans="1:5" x14ac:dyDescent="0.2">
      <c r="A13" s="54"/>
      <c r="E13" s="55"/>
    </row>
    <row r="14" spans="1:5" x14ac:dyDescent="0.2">
      <c r="A14" s="54"/>
      <c r="E14" s="55"/>
    </row>
    <row r="15" spans="1:5" ht="11.25" customHeight="1" x14ac:dyDescent="0.2">
      <c r="A15" s="54"/>
      <c r="E15" s="55"/>
    </row>
    <row r="16" spans="1:5" hidden="1" x14ac:dyDescent="0.2">
      <c r="A16" s="54"/>
      <c r="E16" s="55"/>
    </row>
    <row r="17" spans="1:5" s="50" customFormat="1" ht="25.5" customHeight="1" x14ac:dyDescent="0.2">
      <c r="A17" s="54"/>
      <c r="B17" s="45"/>
      <c r="C17" s="45"/>
      <c r="D17" s="45"/>
      <c r="E17" s="55"/>
    </row>
    <row r="18" spans="1:5" ht="31.5" x14ac:dyDescent="0.25">
      <c r="A18" s="79" t="s">
        <v>29</v>
      </c>
      <c r="B18" s="80" t="s">
        <v>13</v>
      </c>
      <c r="C18" s="12"/>
      <c r="D18" s="12"/>
      <c r="E18" s="63"/>
    </row>
    <row r="19" spans="1:5" x14ac:dyDescent="0.2">
      <c r="A19" s="59" t="s">
        <v>8</v>
      </c>
      <c r="B19" s="4" t="s">
        <v>9</v>
      </c>
      <c r="C19" s="4"/>
      <c r="D19" s="4"/>
      <c r="E19" s="60"/>
    </row>
    <row r="20" spans="1:5" x14ac:dyDescent="0.2">
      <c r="A20" s="54"/>
      <c r="E20" s="55"/>
    </row>
    <row r="21" spans="1:5" x14ac:dyDescent="0.2">
      <c r="A21" s="54"/>
      <c r="E21" s="55"/>
    </row>
    <row r="22" spans="1:5" x14ac:dyDescent="0.2">
      <c r="A22" s="54"/>
      <c r="E22" s="55"/>
    </row>
    <row r="23" spans="1:5" x14ac:dyDescent="0.2">
      <c r="A23" s="54"/>
      <c r="E23" s="55"/>
    </row>
    <row r="24" spans="1:5" x14ac:dyDescent="0.2">
      <c r="A24" s="54"/>
      <c r="E24" s="55"/>
    </row>
    <row r="25" spans="1:5" x14ac:dyDescent="0.2">
      <c r="A25" s="54"/>
      <c r="E25" s="55"/>
    </row>
    <row r="26" spans="1:5" s="51" customFormat="1" ht="48" customHeight="1" x14ac:dyDescent="0.2">
      <c r="A26" s="54"/>
      <c r="B26" s="45"/>
      <c r="C26" s="45"/>
      <c r="D26" s="45"/>
      <c r="E26" s="55"/>
    </row>
    <row r="27" spans="1:5" ht="45" x14ac:dyDescent="0.2">
      <c r="A27" s="81" t="s">
        <v>57</v>
      </c>
      <c r="B27" s="64"/>
      <c r="C27" s="65"/>
      <c r="D27" s="66"/>
      <c r="E27" s="67"/>
    </row>
    <row r="28" spans="1:5" x14ac:dyDescent="0.2">
      <c r="A28" s="68"/>
      <c r="B28" s="3" t="s">
        <v>9</v>
      </c>
      <c r="C28" s="69"/>
      <c r="D28" s="69"/>
      <c r="E28" s="70"/>
    </row>
    <row r="29" spans="1:5" x14ac:dyDescent="0.2">
      <c r="A29" s="54"/>
      <c r="E29" s="55"/>
    </row>
    <row r="30" spans="1:5" x14ac:dyDescent="0.2">
      <c r="A30" s="54"/>
      <c r="E30" s="55"/>
    </row>
    <row r="31" spans="1:5" x14ac:dyDescent="0.2">
      <c r="A31" s="54"/>
      <c r="E31" s="55"/>
    </row>
    <row r="32" spans="1:5" x14ac:dyDescent="0.2">
      <c r="A32" s="54"/>
      <c r="E32" s="55"/>
    </row>
    <row r="33" spans="1:5" x14ac:dyDescent="0.2">
      <c r="A33" s="54"/>
      <c r="E33" s="55"/>
    </row>
    <row r="34" spans="1:5" ht="25.5" x14ac:dyDescent="0.2">
      <c r="A34" s="27" t="s">
        <v>27</v>
      </c>
      <c r="E34" s="55"/>
    </row>
    <row r="35" spans="1:5" x14ac:dyDescent="0.2">
      <c r="A35" s="54"/>
      <c r="E35" s="55"/>
    </row>
    <row r="36" spans="1:5" x14ac:dyDescent="0.2">
      <c r="A36" s="54"/>
      <c r="E36" s="55"/>
    </row>
    <row r="37" spans="1:5" x14ac:dyDescent="0.2">
      <c r="A37" s="54"/>
      <c r="E37" s="55"/>
    </row>
    <row r="38" spans="1:5" x14ac:dyDescent="0.2">
      <c r="A38" s="54"/>
      <c r="E38" s="55"/>
    </row>
    <row r="39" spans="1:5" x14ac:dyDescent="0.2">
      <c r="A39" s="54"/>
      <c r="E39" s="55"/>
    </row>
    <row r="40" spans="1:5" x14ac:dyDescent="0.2">
      <c r="A40" s="56"/>
      <c r="B40" s="38"/>
      <c r="C40" s="38"/>
      <c r="D40" s="38"/>
      <c r="E40" s="57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="80" workbookViewId="0">
      <selection activeCell="E25" sqref="A1:E25"/>
    </sheetView>
  </sheetViews>
  <sheetFormatPr defaultColWidth="9.140625" defaultRowHeight="12.75" x14ac:dyDescent="0.2"/>
  <cols>
    <col min="1" max="1" width="28.28515625" style="82" customWidth="1"/>
    <col min="2" max="2" width="80.85546875" style="82" bestFit="1" customWidth="1"/>
    <col min="3" max="3" width="49" style="82" customWidth="1"/>
    <col min="4" max="4" width="27.140625" style="82" customWidth="1"/>
    <col min="5" max="5" width="28.140625" style="82" customWidth="1"/>
    <col min="6" max="16384" width="9.140625" style="87"/>
  </cols>
  <sheetData>
    <row r="1" spans="1:5" ht="34.5" customHeight="1" x14ac:dyDescent="0.2">
      <c r="A1" s="22" t="s">
        <v>1</v>
      </c>
      <c r="B1" s="5"/>
      <c r="C1" s="5"/>
      <c r="D1" s="5"/>
      <c r="E1" s="23"/>
    </row>
    <row r="2" spans="1:5" ht="30" customHeight="1" x14ac:dyDescent="0.2">
      <c r="A2" s="92" t="s">
        <v>3</v>
      </c>
      <c r="B2" s="99"/>
      <c r="C2" s="94" t="s">
        <v>4</v>
      </c>
      <c r="D2" s="41"/>
      <c r="E2" s="43" t="str">
        <f>Travel!D2</f>
        <v>1 July 2015 - 30 June 2016</v>
      </c>
    </row>
    <row r="3" spans="1:5" ht="18" x14ac:dyDescent="0.2">
      <c r="A3" s="108" t="s">
        <v>32</v>
      </c>
      <c r="B3" s="109"/>
      <c r="C3" s="109"/>
      <c r="D3" s="109"/>
      <c r="E3" s="110"/>
    </row>
    <row r="4" spans="1:5" ht="20.25" customHeight="1" x14ac:dyDescent="0.25">
      <c r="A4" s="72" t="s">
        <v>33</v>
      </c>
      <c r="B4" s="11"/>
      <c r="C4" s="11"/>
      <c r="D4" s="11"/>
      <c r="E4" s="58"/>
    </row>
    <row r="5" spans="1:5" ht="19.5" customHeight="1" x14ac:dyDescent="0.2">
      <c r="A5" s="61" t="s">
        <v>8</v>
      </c>
      <c r="B5" s="3" t="s">
        <v>34</v>
      </c>
      <c r="C5" s="3" t="s">
        <v>35</v>
      </c>
      <c r="D5" s="3" t="s">
        <v>36</v>
      </c>
      <c r="E5" s="26"/>
    </row>
    <row r="6" spans="1:5" x14ac:dyDescent="0.2">
      <c r="A6" s="126">
        <v>42461</v>
      </c>
      <c r="B6" s="7" t="s">
        <v>134</v>
      </c>
      <c r="C6" s="7" t="s">
        <v>135</v>
      </c>
      <c r="D6" s="125">
        <v>50</v>
      </c>
      <c r="E6" s="115"/>
    </row>
    <row r="7" spans="1:5" ht="15.75" x14ac:dyDescent="0.25">
      <c r="A7" s="153"/>
      <c r="B7" s="154"/>
      <c r="C7" s="154"/>
      <c r="D7" s="183"/>
      <c r="E7" s="43"/>
    </row>
    <row r="8" spans="1:5" ht="15" x14ac:dyDescent="0.2">
      <c r="A8" s="144"/>
      <c r="B8" s="142"/>
      <c r="C8" s="142"/>
      <c r="D8" s="145"/>
      <c r="E8" s="146"/>
    </row>
    <row r="9" spans="1:5" x14ac:dyDescent="0.2">
      <c r="A9" s="83"/>
      <c r="E9" s="84"/>
    </row>
    <row r="10" spans="1:5" x14ac:dyDescent="0.2">
      <c r="A10" s="83"/>
      <c r="E10" s="84"/>
    </row>
    <row r="11" spans="1:5" s="88" customFormat="1" ht="27" customHeight="1" x14ac:dyDescent="0.25">
      <c r="A11" s="76" t="s">
        <v>37</v>
      </c>
      <c r="B11" s="13"/>
      <c r="C11" s="13"/>
      <c r="D11" s="13"/>
      <c r="E11" s="62"/>
    </row>
    <row r="12" spans="1:5" x14ac:dyDescent="0.2">
      <c r="A12" s="61" t="s">
        <v>8</v>
      </c>
      <c r="B12" s="3" t="s">
        <v>34</v>
      </c>
      <c r="C12" s="3" t="s">
        <v>38</v>
      </c>
      <c r="D12" s="3" t="s">
        <v>39</v>
      </c>
      <c r="E12" s="26"/>
    </row>
    <row r="13" spans="1:5" x14ac:dyDescent="0.2">
      <c r="A13" s="83"/>
      <c r="E13" s="84"/>
    </row>
    <row r="14" spans="1:5" ht="15" x14ac:dyDescent="0.2">
      <c r="A14" s="151"/>
      <c r="B14" s="142"/>
      <c r="C14" s="152"/>
      <c r="D14" s="152"/>
      <c r="E14" s="84"/>
    </row>
    <row r="15" spans="1:5" ht="15" x14ac:dyDescent="0.2">
      <c r="A15" s="151"/>
      <c r="B15" s="142"/>
      <c r="C15" s="152"/>
      <c r="D15" s="152"/>
      <c r="E15" s="84"/>
    </row>
    <row r="16" spans="1:5" x14ac:dyDescent="0.2">
      <c r="A16" s="83"/>
      <c r="E16" s="84"/>
    </row>
    <row r="17" spans="1:5" x14ac:dyDescent="0.2">
      <c r="A17" s="83"/>
      <c r="E17" s="84"/>
    </row>
    <row r="18" spans="1:5" x14ac:dyDescent="0.2">
      <c r="A18" s="83"/>
      <c r="E18" s="84"/>
    </row>
    <row r="19" spans="1:5" ht="76.5" x14ac:dyDescent="0.2">
      <c r="A19" s="150" t="s">
        <v>55</v>
      </c>
      <c r="E19" s="84"/>
    </row>
    <row r="20" spans="1:5" x14ac:dyDescent="0.2">
      <c r="A20" s="83"/>
      <c r="E20" s="84"/>
    </row>
    <row r="21" spans="1:5" x14ac:dyDescent="0.2">
      <c r="A21" s="83"/>
      <c r="E21" s="84"/>
    </row>
    <row r="22" spans="1:5" x14ac:dyDescent="0.2">
      <c r="A22" s="83"/>
      <c r="E22" s="84"/>
    </row>
    <row r="23" spans="1:5" x14ac:dyDescent="0.2">
      <c r="A23" s="83"/>
      <c r="E23" s="84"/>
    </row>
    <row r="24" spans="1:5" x14ac:dyDescent="0.2">
      <c r="A24" s="83"/>
      <c r="E24" s="84"/>
    </row>
    <row r="25" spans="1:5" x14ac:dyDescent="0.2">
      <c r="A25" s="85"/>
      <c r="B25" s="71"/>
      <c r="C25" s="71"/>
      <c r="D25" s="71"/>
      <c r="E25" s="86"/>
    </row>
  </sheetData>
  <printOptions gridLines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>
      <selection activeCell="F1" sqref="F1:F27"/>
    </sheetView>
  </sheetViews>
  <sheetFormatPr defaultColWidth="9.140625" defaultRowHeight="12.75" x14ac:dyDescent="0.2"/>
  <cols>
    <col min="1" max="1" width="23.85546875" style="39" customWidth="1"/>
    <col min="2" max="2" width="23.140625" style="39" customWidth="1"/>
    <col min="3" max="3" width="58.7109375" style="39" customWidth="1"/>
    <col min="4" max="4" width="38.28515625" style="39" customWidth="1"/>
    <col min="5" max="5" width="28.140625" style="39" customWidth="1"/>
    <col min="6" max="16384" width="9.140625" style="40"/>
  </cols>
  <sheetData>
    <row r="1" spans="1:7" ht="39.75" customHeight="1" x14ac:dyDescent="0.2">
      <c r="A1" s="98" t="s">
        <v>0</v>
      </c>
      <c r="B1" s="124" t="s">
        <v>1</v>
      </c>
      <c r="C1" s="91"/>
      <c r="D1" s="52"/>
      <c r="E1" s="53"/>
    </row>
    <row r="2" spans="1:7" ht="29.25" customHeight="1" x14ac:dyDescent="0.2">
      <c r="A2" s="95" t="s">
        <v>2</v>
      </c>
      <c r="B2" s="96" t="s">
        <v>3</v>
      </c>
      <c r="C2" s="95" t="s">
        <v>4</v>
      </c>
      <c r="D2" s="44"/>
      <c r="E2" s="97" t="str">
        <f>Travel!D2</f>
        <v>1 July 2015 - 30 June 2016</v>
      </c>
    </row>
    <row r="3" spans="1:7" ht="29.25" customHeight="1" x14ac:dyDescent="0.2">
      <c r="A3" s="111" t="s">
        <v>40</v>
      </c>
      <c r="B3" s="112"/>
      <c r="C3" s="112"/>
      <c r="D3" s="112"/>
      <c r="E3" s="113"/>
    </row>
    <row r="4" spans="1:7" ht="39.75" customHeight="1" x14ac:dyDescent="0.25">
      <c r="A4" s="72" t="s">
        <v>40</v>
      </c>
      <c r="B4" s="73" t="s">
        <v>7</v>
      </c>
      <c r="C4" s="11"/>
      <c r="D4" s="11"/>
      <c r="E4" s="58"/>
    </row>
    <row r="5" spans="1:7" x14ac:dyDescent="0.2">
      <c r="A5" s="61" t="s">
        <v>8</v>
      </c>
      <c r="B5" s="3" t="s">
        <v>41</v>
      </c>
      <c r="C5" s="3" t="s">
        <v>42</v>
      </c>
      <c r="D5" s="3"/>
      <c r="E5" s="26" t="s">
        <v>43</v>
      </c>
    </row>
    <row r="6" spans="1:7" x14ac:dyDescent="0.2">
      <c r="A6" s="54"/>
      <c r="B6" s="45"/>
      <c r="C6" s="45"/>
      <c r="D6" s="45"/>
      <c r="E6" s="55"/>
    </row>
    <row r="7" spans="1:7" x14ac:dyDescent="0.2">
      <c r="A7" s="156"/>
      <c r="B7" s="157"/>
      <c r="C7" s="158"/>
      <c r="D7" s="158"/>
      <c r="E7" s="160"/>
      <c r="F7" s="159"/>
      <c r="G7" s="137"/>
    </row>
    <row r="8" spans="1:7" s="51" customFormat="1" x14ac:dyDescent="0.2">
      <c r="A8" s="156">
        <v>42243</v>
      </c>
      <c r="B8" s="202">
        <v>50</v>
      </c>
      <c r="C8" s="158" t="s">
        <v>54</v>
      </c>
      <c r="D8" s="158" t="s">
        <v>54</v>
      </c>
      <c r="E8" s="161" t="s">
        <v>44</v>
      </c>
      <c r="F8" s="159"/>
      <c r="G8" s="137"/>
    </row>
    <row r="9" spans="1:7" s="51" customFormat="1" ht="15" x14ac:dyDescent="0.25">
      <c r="A9" s="207">
        <v>42304</v>
      </c>
      <c r="B9" s="202">
        <v>502.43</v>
      </c>
      <c r="C9" s="158" t="s">
        <v>129</v>
      </c>
      <c r="D9" s="158" t="s">
        <v>25</v>
      </c>
      <c r="E9" s="160" t="s">
        <v>19</v>
      </c>
      <c r="F9" s="208"/>
      <c r="G9" s="137"/>
    </row>
    <row r="10" spans="1:7" ht="15" x14ac:dyDescent="0.25">
      <c r="A10" s="224">
        <v>42422</v>
      </c>
      <c r="B10" s="202">
        <v>255</v>
      </c>
      <c r="C10" s="51" t="s">
        <v>130</v>
      </c>
      <c r="D10" s="51" t="s">
        <v>83</v>
      </c>
      <c r="E10" s="133" t="s">
        <v>19</v>
      </c>
      <c r="F10" s="222"/>
    </row>
    <row r="11" spans="1:7" s="200" customFormat="1" ht="15" x14ac:dyDescent="0.25">
      <c r="A11" s="204"/>
      <c r="B11" s="186"/>
      <c r="C11" s="51"/>
      <c r="D11" s="51"/>
      <c r="E11" s="133"/>
      <c r="F11" s="217"/>
    </row>
    <row r="12" spans="1:7" ht="15" x14ac:dyDescent="0.25">
      <c r="A12" s="215"/>
      <c r="B12" s="186"/>
      <c r="C12" s="51"/>
      <c r="D12" s="51"/>
      <c r="E12" s="133"/>
      <c r="F12" s="214"/>
    </row>
    <row r="13" spans="1:7" ht="15" x14ac:dyDescent="0.25">
      <c r="A13" s="209"/>
      <c r="B13" s="198"/>
      <c r="C13" s="141"/>
      <c r="D13" s="141"/>
      <c r="E13" s="133"/>
      <c r="F13" s="210"/>
    </row>
    <row r="14" spans="1:7" ht="15" x14ac:dyDescent="0.25">
      <c r="A14" s="211"/>
      <c r="B14" s="198"/>
      <c r="C14" s="51"/>
      <c r="D14" s="51"/>
      <c r="E14" s="133"/>
      <c r="F14" s="212"/>
    </row>
    <row r="15" spans="1:7" x14ac:dyDescent="0.2">
      <c r="A15" s="134"/>
      <c r="B15" s="127"/>
      <c r="C15" s="51"/>
      <c r="D15" s="51"/>
      <c r="E15" s="133"/>
    </row>
    <row r="16" spans="1:7" x14ac:dyDescent="0.2">
      <c r="A16" s="54"/>
      <c r="B16" s="45"/>
      <c r="C16" s="45"/>
      <c r="D16" s="45"/>
      <c r="E16" s="55"/>
    </row>
    <row r="17" spans="1:6" x14ac:dyDescent="0.2">
      <c r="A17" s="54"/>
      <c r="B17" s="45"/>
      <c r="C17" s="45"/>
      <c r="D17" s="45"/>
      <c r="E17" s="55"/>
    </row>
    <row r="18" spans="1:6" ht="31.5" x14ac:dyDescent="0.25">
      <c r="A18" s="72" t="s">
        <v>40</v>
      </c>
      <c r="B18" s="73" t="s">
        <v>13</v>
      </c>
      <c r="C18" s="11"/>
      <c r="D18" s="11"/>
      <c r="E18" s="58"/>
    </row>
    <row r="19" spans="1:6" ht="15" customHeight="1" x14ac:dyDescent="0.2">
      <c r="A19" s="61" t="s">
        <v>8</v>
      </c>
      <c r="B19" s="3" t="s">
        <v>41</v>
      </c>
      <c r="C19" s="3"/>
      <c r="D19" s="3"/>
      <c r="E19" s="26"/>
    </row>
    <row r="20" spans="1:6" x14ac:dyDescent="0.2">
      <c r="A20" s="123"/>
      <c r="B20" s="45"/>
      <c r="C20" s="15"/>
      <c r="D20" s="15"/>
      <c r="E20" s="28"/>
    </row>
    <row r="21" spans="1:6" x14ac:dyDescent="0.2">
      <c r="A21" s="156">
        <v>42550</v>
      </c>
      <c r="B21" s="157">
        <v>1531.8</v>
      </c>
      <c r="C21" s="158" t="s">
        <v>56</v>
      </c>
      <c r="D21" s="158" t="s">
        <v>56</v>
      </c>
      <c r="E21" s="121" t="s">
        <v>44</v>
      </c>
      <c r="F21" s="159"/>
    </row>
    <row r="22" spans="1:6" x14ac:dyDescent="0.2">
      <c r="A22" s="156">
        <v>42221</v>
      </c>
      <c r="B22" s="157">
        <v>64.98</v>
      </c>
      <c r="C22" s="158" t="s">
        <v>131</v>
      </c>
      <c r="D22" s="158" t="s">
        <v>85</v>
      </c>
      <c r="E22" s="121" t="s">
        <v>71</v>
      </c>
      <c r="F22" s="159"/>
    </row>
    <row r="23" spans="1:6" x14ac:dyDescent="0.2">
      <c r="A23" s="156">
        <v>42524</v>
      </c>
      <c r="B23" s="157">
        <v>55</v>
      </c>
      <c r="C23" s="158" t="s">
        <v>132</v>
      </c>
      <c r="D23" s="158" t="s">
        <v>91</v>
      </c>
      <c r="E23" s="121" t="s">
        <v>19</v>
      </c>
      <c r="F23" s="159"/>
    </row>
    <row r="24" spans="1:6" x14ac:dyDescent="0.2">
      <c r="A24" s="156"/>
      <c r="B24" s="157"/>
      <c r="C24" s="158"/>
      <c r="D24" s="158"/>
      <c r="E24" s="121"/>
      <c r="F24" s="159"/>
    </row>
    <row r="25" spans="1:6" x14ac:dyDescent="0.2">
      <c r="A25" s="156"/>
      <c r="B25" s="157"/>
      <c r="C25" s="158"/>
      <c r="D25" s="158"/>
      <c r="E25" s="121"/>
      <c r="F25" s="159"/>
    </row>
    <row r="26" spans="1:6" x14ac:dyDescent="0.2">
      <c r="A26" s="54"/>
      <c r="B26" s="45"/>
      <c r="C26" s="45"/>
      <c r="D26" s="45"/>
      <c r="E26" s="55"/>
    </row>
    <row r="27" spans="1:6" ht="45" x14ac:dyDescent="0.2">
      <c r="A27" s="90" t="s">
        <v>57</v>
      </c>
      <c r="B27" s="47"/>
      <c r="C27" s="48"/>
      <c r="D27" s="49"/>
      <c r="E27" s="89"/>
    </row>
    <row r="28" spans="1:6" x14ac:dyDescent="0.2">
      <c r="A28" s="54"/>
      <c r="B28" s="15" t="s">
        <v>9</v>
      </c>
      <c r="C28" s="45"/>
      <c r="D28" s="45"/>
      <c r="E28" s="55"/>
    </row>
    <row r="29" spans="1:6" x14ac:dyDescent="0.2">
      <c r="A29" s="54"/>
      <c r="B29" s="45"/>
      <c r="C29" s="45"/>
      <c r="D29" s="45"/>
      <c r="E29" s="55"/>
    </row>
    <row r="30" spans="1:6" x14ac:dyDescent="0.2">
      <c r="A30" s="54"/>
      <c r="B30" s="45"/>
      <c r="C30" s="45"/>
      <c r="D30" s="45"/>
      <c r="E30" s="55"/>
    </row>
    <row r="31" spans="1:6" x14ac:dyDescent="0.2">
      <c r="A31" s="54"/>
      <c r="B31" s="45"/>
      <c r="C31" s="45"/>
      <c r="D31" s="45"/>
      <c r="E31" s="55"/>
    </row>
    <row r="32" spans="1:6" x14ac:dyDescent="0.2">
      <c r="A32" s="54"/>
      <c r="B32" s="45"/>
      <c r="C32" s="45"/>
      <c r="D32" s="45"/>
      <c r="E32" s="55"/>
    </row>
    <row r="33" spans="1:5" x14ac:dyDescent="0.2">
      <c r="A33" s="54"/>
      <c r="B33" s="45"/>
      <c r="C33" s="45"/>
      <c r="D33" s="45"/>
      <c r="E33" s="55"/>
    </row>
    <row r="34" spans="1:5" x14ac:dyDescent="0.2">
      <c r="A34" s="54"/>
      <c r="B34" s="45"/>
      <c r="C34" s="45"/>
      <c r="D34" s="45"/>
      <c r="E34" s="55"/>
    </row>
    <row r="35" spans="1:5" ht="25.5" x14ac:dyDescent="0.2">
      <c r="A35" s="27" t="s">
        <v>27</v>
      </c>
      <c r="B35" s="45"/>
      <c r="C35" s="45"/>
      <c r="D35" s="45"/>
      <c r="E35" s="55"/>
    </row>
    <row r="36" spans="1:5" x14ac:dyDescent="0.2">
      <c r="A36" s="54"/>
      <c r="B36" s="45"/>
      <c r="C36" s="45"/>
      <c r="D36" s="45"/>
      <c r="E36" s="55"/>
    </row>
    <row r="37" spans="1:5" x14ac:dyDescent="0.2">
      <c r="A37" s="54"/>
      <c r="B37" s="45"/>
      <c r="C37" s="45"/>
      <c r="D37" s="45"/>
      <c r="E37" s="55"/>
    </row>
    <row r="38" spans="1:5" x14ac:dyDescent="0.2">
      <c r="A38" s="54"/>
      <c r="B38" s="45"/>
      <c r="C38" s="45"/>
      <c r="D38" s="45"/>
      <c r="E38" s="55"/>
    </row>
    <row r="39" spans="1:5" x14ac:dyDescent="0.2">
      <c r="A39" s="54"/>
      <c r="B39" s="45"/>
      <c r="C39" s="45"/>
      <c r="D39" s="45"/>
      <c r="E39" s="55"/>
    </row>
    <row r="40" spans="1:5" x14ac:dyDescent="0.2">
      <c r="A40" s="56"/>
      <c r="B40" s="38"/>
      <c r="C40" s="38"/>
      <c r="D40" s="38"/>
      <c r="E40" s="57"/>
    </row>
  </sheetData>
  <sortState ref="A7:G10">
    <sortCondition ref="A7:A10"/>
  </sortState>
  <printOptions gridLines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Kerry Norman</cp:lastModifiedBy>
  <cp:lastPrinted>2016-07-18T04:19:32Z</cp:lastPrinted>
  <dcterms:created xsi:type="dcterms:W3CDTF">2010-10-17T20:59:02Z</dcterms:created>
  <dcterms:modified xsi:type="dcterms:W3CDTF">2016-07-22T05:14:07Z</dcterms:modified>
</cp:coreProperties>
</file>